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1770" windowWidth="15300" windowHeight="11640" tabRatio="878" activeTab="2"/>
  </bookViews>
  <sheets>
    <sheet name="１日目予選　天然芝Ｇ" sheetId="1" r:id="rId1"/>
    <sheet name="1日目予選 栗栖野中央Ｇ" sheetId="2" r:id="rId2"/>
    <sheet name="1日目予選 名色総合Ｇ" sheetId="3" r:id="rId3"/>
    <sheet name="1日目予選 名色高原Ｇ" sheetId="4" r:id="rId4"/>
    <sheet name="1日目予選 但馬ドーム" sheetId="5" r:id="rId5"/>
    <sheet name="1日目予選 太田Ｇ" sheetId="6" r:id="rId6"/>
  </sheets>
  <definedNames>
    <definedName name="_xlnm.Print_Area" localSheetId="1">'1日目予選 栗栖野中央Ｇ'!$A$1:$T$51</definedName>
    <definedName name="_xlnm.Print_Area" localSheetId="5">'1日目予選 太田Ｇ'!$A$1:$U$59</definedName>
    <definedName name="_xlnm.Print_Area" localSheetId="4">'1日目予選 但馬ドーム'!$A$1:$U$63</definedName>
    <definedName name="_xlnm.Print_Area" localSheetId="0">'１日目予選　天然芝Ｇ'!$A$1:$T$51</definedName>
    <definedName name="_xlnm.Print_Area" localSheetId="3">'1日目予選 名色高原Ｇ'!$A$1:$T$51</definedName>
    <definedName name="_xlnm.Print_Area" localSheetId="2">'1日目予選 名色総合Ｇ'!$A$1:$T$51</definedName>
  </definedNames>
  <calcPr fullCalcOnLoad="1"/>
</workbook>
</file>

<file path=xl/sharedStrings.xml><?xml version="1.0" encoding="utf-8"?>
<sst xmlns="http://schemas.openxmlformats.org/spreadsheetml/2006/main" count="1065" uniqueCount="286">
  <si>
    <t>勝点</t>
  </si>
  <si>
    <t>得点</t>
  </si>
  <si>
    <t>失点</t>
  </si>
  <si>
    <t>得失差</t>
  </si>
  <si>
    <t>順位</t>
  </si>
  <si>
    <t>勝ち点</t>
  </si>
  <si>
    <t>キックオフ</t>
  </si>
  <si>
    <t>12:30～13:05</t>
  </si>
  <si>
    <t>13:10～13:45</t>
  </si>
  <si>
    <t>13:50～14:25</t>
  </si>
  <si>
    <t>14:30～15:05</t>
  </si>
  <si>
    <t>15:10～15:45</t>
  </si>
  <si>
    <t>Ａ コート</t>
  </si>
  <si>
    <t>Ｂコ ート</t>
  </si>
  <si>
    <t>10:30～11:05</t>
  </si>
  <si>
    <t>11:10～11:45</t>
  </si>
  <si>
    <t>11:50～12:25</t>
  </si>
  <si>
    <t>－</t>
  </si>
  <si>
    <t>15:50～16:25</t>
  </si>
  <si>
    <t>Ａ コート</t>
  </si>
  <si>
    <t>－</t>
  </si>
  <si>
    <t>河南ＳＣ</t>
  </si>
  <si>
    <t>大会第１日目 （８月１３日） 6年生以下・予選リーグ</t>
  </si>
  <si>
    <t>-</t>
  </si>
  <si>
    <t>会場：名色総合グラウンド</t>
  </si>
  <si>
    <t>高槻桜台ＦＣ</t>
  </si>
  <si>
    <t>会場：太田グラウンド</t>
  </si>
  <si>
    <t>13:10～13:45</t>
  </si>
  <si>
    <t>13:50～14:25</t>
  </si>
  <si>
    <t>会場：天然芝グラウンド</t>
  </si>
  <si>
    <t>播磨ＳＣ</t>
  </si>
  <si>
    <t>猪名川ＦＣ</t>
  </si>
  <si>
    <t>池の里ＪＳＣ</t>
  </si>
  <si>
    <t>主審/副審</t>
  </si>
  <si>
    <t>会場：但馬ドーム</t>
  </si>
  <si>
    <t>会場：栗栖野中央グラウンド</t>
  </si>
  <si>
    <t>神崎ＳＣ</t>
  </si>
  <si>
    <t>梶ＦＣ</t>
  </si>
  <si>
    <t>センチュリーＦＣ</t>
  </si>
  <si>
    <t>10:30～11:05</t>
  </si>
  <si>
    <t>10:30～11:55</t>
  </si>
  <si>
    <t>11:00～11:25</t>
  </si>
  <si>
    <t>11:30～11:55</t>
  </si>
  <si>
    <t>12:00～12:25</t>
  </si>
  <si>
    <t>12:30～12:55</t>
  </si>
  <si>
    <t>13:00～13:25</t>
  </si>
  <si>
    <t>13:30～13:55</t>
  </si>
  <si>
    <t>14:00～14:25</t>
  </si>
  <si>
    <t>14:30～14:55</t>
  </si>
  <si>
    <t>15:00～15:25</t>
  </si>
  <si>
    <t>15:30～15:55</t>
  </si>
  <si>
    <t>16:00～16:25</t>
  </si>
  <si>
    <t>16:30～16:55</t>
  </si>
  <si>
    <t>17:00～17:25</t>
  </si>
  <si>
    <t>17:30～17:55</t>
  </si>
  <si>
    <t>10:30～10:55</t>
  </si>
  <si>
    <t>６年・Mブロック</t>
  </si>
  <si>
    <t>４年・Ｅブロック</t>
  </si>
  <si>
    <t>４年・Ｄブロック</t>
  </si>
  <si>
    <t>４年・Ａブロック</t>
  </si>
  <si>
    <t>４年・Ｂブロック</t>
  </si>
  <si>
    <t>４年・Ｃブロック</t>
  </si>
  <si>
    <t>６年・Ｊブロック</t>
  </si>
  <si>
    <t>若草ＪＳＣ</t>
  </si>
  <si>
    <t>平岡北ＳＣ</t>
  </si>
  <si>
    <t>平岡北ＳＣ</t>
  </si>
  <si>
    <t>三樹平田ＳＣ</t>
  </si>
  <si>
    <t>太子ＦＣＪｒ．</t>
  </si>
  <si>
    <t>伊丹ＦＣＪｒ．</t>
  </si>
  <si>
    <t>長尾ＳＣ</t>
  </si>
  <si>
    <t>ＦＣ玉津</t>
  </si>
  <si>
    <t>滝野少年ＳＣ</t>
  </si>
  <si>
    <t>武庫ＪＳＣ</t>
  </si>
  <si>
    <t>稲野ＪＦＣ</t>
  </si>
  <si>
    <t>パルティーダ・Ｂ</t>
  </si>
  <si>
    <t>-</t>
  </si>
  <si>
    <t>－</t>
  </si>
  <si>
    <t>10:30～11:05</t>
  </si>
  <si>
    <t>伊丹ＦＣＪｒ</t>
  </si>
  <si>
    <t>明石ＦＣ</t>
  </si>
  <si>
    <t>別所ＦＣ</t>
  </si>
  <si>
    <t>真弓ＦＣ</t>
  </si>
  <si>
    <t>小田ＦＣ</t>
  </si>
  <si>
    <t>リバースＦＣ</t>
  </si>
  <si>
    <t>マリノＦＣ</t>
  </si>
  <si>
    <t>神戸コスモ</t>
  </si>
  <si>
    <t>北五葉ＳＣ</t>
  </si>
  <si>
    <t>６年・Ｋブロック</t>
  </si>
  <si>
    <t>６年・Ｌブロック</t>
  </si>
  <si>
    <t>三樹平田ＳＣ・Ｂ</t>
  </si>
  <si>
    <t>多田少年ＳＣ</t>
  </si>
  <si>
    <t>河北ＦＣ</t>
  </si>
  <si>
    <t>山田ＳＳＤ</t>
  </si>
  <si>
    <t>大阪苅田ＪＳＣ</t>
  </si>
  <si>
    <t>日生中央ＳＣ</t>
  </si>
  <si>
    <t>クリヴォーネ</t>
  </si>
  <si>
    <t>池の里ＪＳＣ</t>
  </si>
  <si>
    <t>アミティエ草津・Ｃ</t>
  </si>
  <si>
    <t>ｱﾐﾃｨｴ草津・Ｂ</t>
  </si>
  <si>
    <t>武庫ＪＳＣ</t>
  </si>
  <si>
    <t>三樹平田ＳＣ・Ａ</t>
  </si>
  <si>
    <t>12:10～12:35</t>
  </si>
  <si>
    <t>13:10～13:45</t>
  </si>
  <si>
    <t>14:20～14:45</t>
  </si>
  <si>
    <t>15:30～15:55</t>
  </si>
  <si>
    <t>16:30～16:55</t>
  </si>
  <si>
    <t>17:00～17:25</t>
  </si>
  <si>
    <t>三田ＹＭＣＡ</t>
  </si>
  <si>
    <t>加古川たんぽぽ・ｶﾘｵｶ</t>
  </si>
  <si>
    <t>泉大津・ｽﾍﾟﾗﾝﾂｧ</t>
  </si>
  <si>
    <t>パルティーダ・Ａ</t>
  </si>
  <si>
    <t>加古川たんぽぽ・ｾﾚｿﾝ</t>
  </si>
  <si>
    <t>池の里/高砂</t>
  </si>
  <si>
    <t>加古川/明石</t>
  </si>
  <si>
    <t>加古川/伊丹</t>
  </si>
  <si>
    <t>梶/加古川</t>
  </si>
  <si>
    <t>池の里/別所</t>
  </si>
  <si>
    <t>猪名川/ルゼル</t>
  </si>
  <si>
    <t>明石/梶</t>
  </si>
  <si>
    <t>猪名川・ﾎﾜｲﾄ</t>
  </si>
  <si>
    <t>ルゼル/猪名川</t>
  </si>
  <si>
    <t>伊丹/明石</t>
  </si>
  <si>
    <t>高砂/別所</t>
  </si>
  <si>
    <t>ルゼル/泉大津</t>
  </si>
  <si>
    <t>伊丹/梶</t>
  </si>
  <si>
    <t>真弓/小田</t>
  </si>
  <si>
    <t>猪名川/久米田</t>
  </si>
  <si>
    <t>小田/真弓</t>
  </si>
  <si>
    <t>御国野/猪名川</t>
  </si>
  <si>
    <t>真弓/リバース</t>
  </si>
  <si>
    <t>猪名川/稲野</t>
  </si>
  <si>
    <t>稲野/御国野</t>
  </si>
  <si>
    <t>江井島/高槻桜台</t>
  </si>
  <si>
    <t>久米田/稲野</t>
  </si>
  <si>
    <t>武庫/江井島</t>
  </si>
  <si>
    <t>マリノ/小田</t>
  </si>
  <si>
    <t>久米田/御国野</t>
  </si>
  <si>
    <t>高槻桜台/武庫</t>
  </si>
  <si>
    <t>アミティエ/久米田</t>
  </si>
  <si>
    <t>アミティエ/池の里</t>
  </si>
  <si>
    <t>別所/アミティエ</t>
  </si>
  <si>
    <t>アミティエ/高砂</t>
  </si>
  <si>
    <t>平岡北/芥川</t>
  </si>
  <si>
    <t>パルティーダ/神崎</t>
  </si>
  <si>
    <t>久米田/アミティエ</t>
  </si>
  <si>
    <t>滝野少年/平岡北</t>
  </si>
  <si>
    <t>アミティエ/高須</t>
  </si>
  <si>
    <t>泉南/パルティーダ</t>
  </si>
  <si>
    <t>平岡北/神戸コスモ</t>
  </si>
  <si>
    <t>北五葉/パルティーダ</t>
  </si>
  <si>
    <t>太子/高須</t>
  </si>
  <si>
    <t>神戸コスモ/滝野少年</t>
  </si>
  <si>
    <t>北五葉/泉南</t>
  </si>
  <si>
    <t>リバース/マリノ</t>
  </si>
  <si>
    <t>マリノ/リバース</t>
  </si>
  <si>
    <t>高須/太子</t>
  </si>
  <si>
    <t>芥川/神戸コスモ</t>
  </si>
  <si>
    <t>神崎/北五葉</t>
  </si>
  <si>
    <t>太子/久米田</t>
  </si>
  <si>
    <t>芥川/滝野少年</t>
  </si>
  <si>
    <t>泉南/神崎</t>
  </si>
  <si>
    <t>ｾﾝﾁｭﾘｰ/河南</t>
  </si>
  <si>
    <t>白鷺/三樹平田</t>
  </si>
  <si>
    <t>河北/山田</t>
  </si>
  <si>
    <t>河南/ｾﾝﾁｭﾘｰ</t>
  </si>
  <si>
    <t>泉大津/白鷺</t>
  </si>
  <si>
    <t>大阪苅田/河北</t>
  </si>
  <si>
    <t>ｾﾝﾁｭﾘｰ/播磨</t>
  </si>
  <si>
    <t>白鷺/多田少年</t>
  </si>
  <si>
    <t>河北/日生中央</t>
  </si>
  <si>
    <t>播磨/三田</t>
  </si>
  <si>
    <t>多田少年/泉大津</t>
  </si>
  <si>
    <t>日生中央/大阪苅田</t>
  </si>
  <si>
    <t>三田/播磨</t>
  </si>
  <si>
    <t>三樹平田/多田少年</t>
  </si>
  <si>
    <t>山田/日生中央</t>
  </si>
  <si>
    <t>三田/河南</t>
  </si>
  <si>
    <t>三樹平田/泉大津</t>
  </si>
  <si>
    <t>大阪苅田/山田</t>
  </si>
  <si>
    <t>三樹平田/太子</t>
  </si>
  <si>
    <t>ﾙｾﾞﾙ/猪名川</t>
  </si>
  <si>
    <t>若草/河南</t>
  </si>
  <si>
    <t>三樹平田/長尾</t>
  </si>
  <si>
    <t>太子/梶</t>
  </si>
  <si>
    <t>クリヴォーネ/ルゼル</t>
  </si>
  <si>
    <t>ルゼル/クリヴォーネ</t>
  </si>
  <si>
    <t>伊丹/三樹平田</t>
  </si>
  <si>
    <t>ルゼル/パルティーダ</t>
  </si>
  <si>
    <t>御国野/池の里</t>
  </si>
  <si>
    <t>太子/伊丹</t>
  </si>
  <si>
    <t>猪名川/クリヴォーネ</t>
  </si>
  <si>
    <t>池の里/平岡北</t>
  </si>
  <si>
    <t>パルティーダ/玉津</t>
  </si>
  <si>
    <t>平岡北/河南</t>
  </si>
  <si>
    <t>梶/長尾</t>
  </si>
  <si>
    <t>池の里/河南</t>
  </si>
  <si>
    <t>御国野/平岡北</t>
  </si>
  <si>
    <t>梶/伊丹</t>
  </si>
  <si>
    <t>平岡北/若草</t>
  </si>
  <si>
    <t>梶/三樹平田</t>
  </si>
  <si>
    <t>御国野/若草</t>
  </si>
  <si>
    <t>河南/御国野</t>
  </si>
  <si>
    <t>伊丹/長尾</t>
  </si>
  <si>
    <t>玉津/パルティーダ</t>
  </si>
  <si>
    <t>パルティーダ/クリヴォーネ</t>
  </si>
  <si>
    <t>猪名川/玉津</t>
  </si>
  <si>
    <t>玉津/ルゼル</t>
  </si>
  <si>
    <t>長尾/太子</t>
  </si>
  <si>
    <t>加古川/三樹平田</t>
  </si>
  <si>
    <t>滝野少年/加古川</t>
  </si>
  <si>
    <t>菟道/高砂</t>
  </si>
  <si>
    <t>三樹平田/加古川</t>
  </si>
  <si>
    <t>江井島/滝野少年</t>
  </si>
  <si>
    <t>武庫/菟道</t>
  </si>
  <si>
    <t>滝野少年/パルティーダ</t>
  </si>
  <si>
    <t>菟道/稲野</t>
  </si>
  <si>
    <t>白鷺/加古川</t>
  </si>
  <si>
    <t>センチュリー/武庫</t>
  </si>
  <si>
    <t>アミティエ/滝野少年</t>
  </si>
  <si>
    <t>稲野/センチュリー</t>
  </si>
  <si>
    <t>加古川/アミティエ</t>
  </si>
  <si>
    <t>高砂/センチュリー</t>
  </si>
  <si>
    <t>加古川/江井島</t>
  </si>
  <si>
    <t>武庫/高砂</t>
  </si>
  <si>
    <t>加古川/パルティーダ</t>
  </si>
  <si>
    <t>高砂/稲野</t>
  </si>
  <si>
    <t>センチュリーＦＣ</t>
  </si>
  <si>
    <t>ﾙｾﾞﾙ・ﾋｨｰﾊｧｰ！</t>
  </si>
  <si>
    <t>白鷺ＦＣ・代表</t>
  </si>
  <si>
    <t>白鷺ＦＣ・選抜</t>
  </si>
  <si>
    <t>知多ＴＣ Ｕ-12</t>
  </si>
  <si>
    <t>高須ＳＣ</t>
  </si>
  <si>
    <t>芥川Ｊｒ．ドリームス</t>
  </si>
  <si>
    <t>平岡北ＳＣ-Ｂ</t>
  </si>
  <si>
    <t>平岡北ＳＣ-Ａ</t>
  </si>
  <si>
    <t>パルティーダ生駒</t>
  </si>
  <si>
    <t>泉南セントラル</t>
  </si>
  <si>
    <t>アミティエ草津・Ａ</t>
  </si>
  <si>
    <t>猪名川・レッド</t>
  </si>
  <si>
    <t>久米田ＦＣ八木・ブル</t>
  </si>
  <si>
    <t>江井島イレブン</t>
  </si>
  <si>
    <t>御国野エイムスター</t>
  </si>
  <si>
    <t>久米田ＦＣ八木・ビアンコ</t>
  </si>
  <si>
    <t>泉大津・フォルツァ</t>
  </si>
  <si>
    <t>ルゼル・トゥースッ！</t>
  </si>
  <si>
    <t>御国野エイムスター</t>
  </si>
  <si>
    <t>加古川たんぽぽ・アズーリ</t>
  </si>
  <si>
    <t>高砂レッドスター</t>
  </si>
  <si>
    <t>菟道ＳＳＳ</t>
  </si>
  <si>
    <t>６年・Ｃブロック</t>
  </si>
  <si>
    <t>６年・Ｂブロック</t>
  </si>
  <si>
    <t>６年・Ｇブロック</t>
  </si>
  <si>
    <t>６年・Ｈブロック</t>
  </si>
  <si>
    <t>６年・Ｉブロック</t>
  </si>
  <si>
    <t>６年・Ｄブロック</t>
  </si>
  <si>
    <t>６年・Ｅブロック</t>
  </si>
  <si>
    <t>６年・Ｆブロック</t>
  </si>
  <si>
    <t>６年・Ａブロック</t>
  </si>
  <si>
    <t>会場：名色高原グラウンド</t>
  </si>
  <si>
    <t>大会第１日目 （８月１３日） ６年生以下・予選リーグ</t>
  </si>
  <si>
    <t>大会第１日目 （８月１３日） ４年生以下・予選リーグ</t>
  </si>
  <si>
    <t>大会第１日目 （８月１３日） 4年生以下・６年生以下予選リーグ</t>
  </si>
  <si>
    <t>若草/池の里</t>
  </si>
  <si>
    <t>６年生以下（15-5-15）</t>
  </si>
  <si>
    <t>４年生以下（10-5-10）</t>
  </si>
  <si>
    <t>４年生以下（10-5-10）／６年生以下（15－5－15）</t>
  </si>
  <si>
    <t>平岡北/武庫</t>
  </si>
  <si>
    <t>平岡北/江井島</t>
  </si>
  <si>
    <t>高槻桜台/平岡北</t>
  </si>
  <si>
    <t>知多/泉大津</t>
  </si>
  <si>
    <t>泉大津/知多</t>
  </si>
  <si>
    <t>知多/猪名川</t>
  </si>
  <si>
    <t>八幡台ＪＳＣ</t>
  </si>
  <si>
    <t>八幡台/白鷺</t>
  </si>
  <si>
    <t>白鷺/八幡台</t>
  </si>
  <si>
    <t>加古川/八幡台</t>
  </si>
  <si>
    <t>三樹平田/八幡台</t>
  </si>
  <si>
    <t>江井島イレブン</t>
  </si>
  <si>
    <t>11:30～12:05</t>
  </si>
  <si>
    <t>12:40～13:05</t>
  </si>
  <si>
    <t>13:50～14:15</t>
  </si>
  <si>
    <t>14:50～15:25</t>
  </si>
  <si>
    <t>16:00～16:25</t>
  </si>
  <si>
    <t>江井島/パルティーダ</t>
  </si>
  <si>
    <t>パルティーダ/アミティエ</t>
  </si>
  <si>
    <t>江井島/アミティエ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</si>
</sst>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0_ "/>
    <numFmt numFmtId="181" formatCode="[&lt;=999]000;[&lt;=99999]000\-00;000\-0000"/>
  </numFmts>
  <fonts count="24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5" fillId="24" borderId="0" xfId="0" applyNumberFormat="1" applyFont="1" applyFill="1" applyAlignment="1">
      <alignment horizontal="center" shrinkToFit="1"/>
    </xf>
    <xf numFmtId="0" fontId="5" fillId="24" borderId="10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shrinkToFit="1"/>
    </xf>
    <xf numFmtId="0" fontId="4" fillId="24" borderId="0" xfId="0" applyNumberFormat="1" applyFont="1" applyFill="1" applyAlignment="1">
      <alignment horizontal="center" shrinkToFit="1"/>
    </xf>
    <xf numFmtId="0" fontId="5" fillId="24" borderId="10" xfId="0" applyNumberFormat="1" applyFont="1" applyFill="1" applyBorder="1" applyAlignment="1">
      <alignment horizontal="center" shrinkToFit="1"/>
    </xf>
    <xf numFmtId="0" fontId="5" fillId="24" borderId="11" xfId="0" applyNumberFormat="1" applyFont="1" applyFill="1" applyBorder="1" applyAlignment="1">
      <alignment horizontal="center" shrinkToFit="1"/>
    </xf>
    <xf numFmtId="0" fontId="4" fillId="24" borderId="12" xfId="0" applyNumberFormat="1" applyFont="1" applyFill="1" applyBorder="1" applyAlignment="1">
      <alignment horizontal="center" shrinkToFit="1"/>
    </xf>
    <xf numFmtId="0" fontId="5" fillId="24" borderId="13" xfId="0" applyNumberFormat="1" applyFont="1" applyFill="1" applyBorder="1" applyAlignment="1">
      <alignment horizontal="center" shrinkToFit="1"/>
    </xf>
    <xf numFmtId="0" fontId="5" fillId="24" borderId="12" xfId="0" applyNumberFormat="1" applyFont="1" applyFill="1" applyBorder="1" applyAlignment="1">
      <alignment horizontal="center" shrinkToFit="1"/>
    </xf>
    <xf numFmtId="0" fontId="5" fillId="24" borderId="14" xfId="0" applyNumberFormat="1" applyFont="1" applyFill="1" applyBorder="1" applyAlignment="1">
      <alignment horizontal="center" shrinkToFit="1"/>
    </xf>
    <xf numFmtId="0" fontId="5" fillId="24" borderId="15" xfId="0" applyNumberFormat="1" applyFont="1" applyFill="1" applyBorder="1" applyAlignment="1">
      <alignment horizontal="center" shrinkToFit="1"/>
    </xf>
    <xf numFmtId="0" fontId="5" fillId="24" borderId="16" xfId="0" applyNumberFormat="1" applyFont="1" applyFill="1" applyBorder="1" applyAlignment="1">
      <alignment horizontal="center" shrinkToFit="1"/>
    </xf>
    <xf numFmtId="0" fontId="5" fillId="24" borderId="0" xfId="0" applyNumberFormat="1" applyFont="1" applyFill="1" applyBorder="1" applyAlignment="1">
      <alignment horizontal="center" vertical="center" wrapText="1" shrinkToFit="1"/>
    </xf>
    <xf numFmtId="0" fontId="6" fillId="24" borderId="0" xfId="0" applyNumberFormat="1" applyFont="1" applyFill="1" applyAlignment="1">
      <alignment horizontal="center" shrinkToFit="1"/>
    </xf>
    <xf numFmtId="0" fontId="5" fillId="24" borderId="17" xfId="0" applyNumberFormat="1" applyFont="1" applyFill="1" applyBorder="1" applyAlignment="1">
      <alignment horizontal="center" shrinkToFit="1"/>
    </xf>
    <xf numFmtId="0" fontId="4" fillId="24" borderId="17" xfId="0" applyNumberFormat="1" applyFont="1" applyFill="1" applyBorder="1" applyAlignment="1">
      <alignment horizontal="center" shrinkToFit="1"/>
    </xf>
    <xf numFmtId="0" fontId="5" fillId="24" borderId="18" xfId="0" applyNumberFormat="1" applyFont="1" applyFill="1" applyBorder="1" applyAlignment="1">
      <alignment horizontal="center" shrinkToFit="1"/>
    </xf>
    <xf numFmtId="0" fontId="4" fillId="24" borderId="18" xfId="0" applyNumberFormat="1" applyFont="1" applyFill="1" applyBorder="1" applyAlignment="1">
      <alignment horizontal="center" shrinkToFit="1"/>
    </xf>
    <xf numFmtId="0" fontId="5" fillId="24" borderId="19" xfId="0" applyNumberFormat="1" applyFont="1" applyFill="1" applyBorder="1" applyAlignment="1">
      <alignment horizontal="center" shrinkToFit="1"/>
    </xf>
    <xf numFmtId="0" fontId="4" fillId="24" borderId="19" xfId="0" applyNumberFormat="1" applyFont="1" applyFill="1" applyBorder="1" applyAlignment="1">
      <alignment horizont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left" shrinkToFit="1"/>
    </xf>
    <xf numFmtId="0" fontId="4" fillId="24" borderId="0" xfId="0" applyNumberFormat="1" applyFont="1" applyFill="1" applyBorder="1" applyAlignment="1">
      <alignment horizontal="center" shrinkToFit="1"/>
    </xf>
    <xf numFmtId="0" fontId="5" fillId="24" borderId="20" xfId="0" applyNumberFormat="1" applyFont="1" applyFill="1" applyBorder="1" applyAlignment="1">
      <alignment horizontal="center" shrinkToFit="1"/>
    </xf>
    <xf numFmtId="0" fontId="4" fillId="24" borderId="20" xfId="0" applyNumberFormat="1" applyFont="1" applyFill="1" applyBorder="1" applyAlignment="1">
      <alignment horizontal="center" shrinkToFit="1"/>
    </xf>
    <xf numFmtId="0" fontId="4" fillId="24" borderId="0" xfId="0" applyNumberFormat="1" applyFont="1" applyFill="1" applyAlignment="1">
      <alignment vertical="center" shrinkToFit="1"/>
    </xf>
    <xf numFmtId="0" fontId="4" fillId="24" borderId="21" xfId="0" applyNumberFormat="1" applyFont="1" applyFill="1" applyBorder="1" applyAlignment="1">
      <alignment horizontal="center"/>
    </xf>
    <xf numFmtId="0" fontId="4" fillId="24" borderId="22" xfId="0" applyNumberFormat="1" applyFont="1" applyFill="1" applyBorder="1" applyAlignment="1">
      <alignment horizontal="center"/>
    </xf>
    <xf numFmtId="0" fontId="4" fillId="24" borderId="23" xfId="0" applyNumberFormat="1" applyFont="1" applyFill="1" applyBorder="1" applyAlignment="1">
      <alignment horizontal="center"/>
    </xf>
    <xf numFmtId="0" fontId="5" fillId="24" borderId="24" xfId="0" applyNumberFormat="1" applyFont="1" applyFill="1" applyBorder="1" applyAlignment="1">
      <alignment horizontal="center" shrinkToFit="1"/>
    </xf>
    <xf numFmtId="0" fontId="5" fillId="24" borderId="25" xfId="0" applyNumberFormat="1" applyFont="1" applyFill="1" applyBorder="1" applyAlignment="1">
      <alignment horizontal="center" shrinkToFit="1"/>
    </xf>
    <xf numFmtId="0" fontId="5" fillId="24" borderId="26" xfId="0" applyNumberFormat="1" applyFont="1" applyFill="1" applyBorder="1" applyAlignment="1">
      <alignment horizontal="center" vertical="center" shrinkToFit="1"/>
    </xf>
    <xf numFmtId="0" fontId="5" fillId="24" borderId="27" xfId="0" applyNumberFormat="1" applyFont="1" applyFill="1" applyBorder="1" applyAlignment="1">
      <alignment horizontal="center" vertical="center" shrinkToFit="1"/>
    </xf>
    <xf numFmtId="0" fontId="5" fillId="24" borderId="21" xfId="0" applyNumberFormat="1" applyFont="1" applyFill="1" applyBorder="1" applyAlignment="1">
      <alignment horizontal="center" vertical="center" shrinkToFit="1"/>
    </xf>
    <xf numFmtId="0" fontId="5" fillId="24" borderId="28" xfId="0" applyFont="1" applyFill="1" applyBorder="1" applyAlignment="1">
      <alignment horizontal="center" vertical="center" shrinkToFit="1"/>
    </xf>
    <xf numFmtId="0" fontId="5" fillId="24" borderId="29" xfId="0" applyFont="1" applyFill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 shrinkToFit="1"/>
    </xf>
    <xf numFmtId="0" fontId="5" fillId="24" borderId="31" xfId="0" applyFont="1" applyFill="1" applyBorder="1" applyAlignment="1">
      <alignment horizontal="center" vertical="center" shrinkToFit="1"/>
    </xf>
    <xf numFmtId="0" fontId="5" fillId="24" borderId="32" xfId="0" applyNumberFormat="1" applyFont="1" applyFill="1" applyBorder="1" applyAlignment="1">
      <alignment horizontal="center" vertical="center" shrinkToFit="1"/>
    </xf>
    <xf numFmtId="0" fontId="5" fillId="24" borderId="33" xfId="0" applyNumberFormat="1" applyFont="1" applyFill="1" applyBorder="1" applyAlignment="1">
      <alignment horizontal="center" vertical="center" shrinkToFit="1"/>
    </xf>
    <xf numFmtId="0" fontId="4" fillId="24" borderId="21" xfId="0" applyNumberFormat="1" applyFont="1" applyFill="1" applyBorder="1" applyAlignment="1">
      <alignment horizontal="center" shrinkToFit="1"/>
    </xf>
    <xf numFmtId="0" fontId="4" fillId="24" borderId="23" xfId="0" applyNumberFormat="1" applyFont="1" applyFill="1" applyBorder="1" applyAlignment="1">
      <alignment horizontal="center" shrinkToFit="1"/>
    </xf>
    <xf numFmtId="0" fontId="5" fillId="24" borderId="34" xfId="0" applyNumberFormat="1" applyFont="1" applyFill="1" applyBorder="1" applyAlignment="1">
      <alignment horizontal="center" vertical="center" shrinkToFit="1"/>
    </xf>
    <xf numFmtId="0" fontId="5" fillId="24" borderId="35" xfId="0" applyNumberFormat="1" applyFont="1" applyFill="1" applyBorder="1" applyAlignment="1">
      <alignment horizontal="center" vertical="center" shrinkToFit="1"/>
    </xf>
    <xf numFmtId="0" fontId="5" fillId="24" borderId="28" xfId="0" applyNumberFormat="1" applyFont="1" applyFill="1" applyBorder="1" applyAlignment="1">
      <alignment horizontal="center" vertical="center" shrinkToFit="1"/>
    </xf>
    <xf numFmtId="0" fontId="5" fillId="24" borderId="29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center" vertical="center" shrinkToFit="1"/>
    </xf>
    <xf numFmtId="0" fontId="5" fillId="24" borderId="19" xfId="0" applyNumberFormat="1" applyFont="1" applyFill="1" applyBorder="1" applyAlignment="1">
      <alignment horizontal="center" vertical="center" shrinkToFit="1"/>
    </xf>
    <xf numFmtId="0" fontId="5" fillId="24" borderId="31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left" vertical="center" shrinkToFit="1"/>
    </xf>
    <xf numFmtId="0" fontId="5" fillId="24" borderId="30" xfId="0" applyNumberFormat="1" applyFont="1" applyFill="1" applyBorder="1" applyAlignment="1">
      <alignment horizontal="center" vertical="center" shrinkToFit="1"/>
    </xf>
    <xf numFmtId="0" fontId="5" fillId="24" borderId="0" xfId="0" applyNumberFormat="1" applyFont="1" applyFill="1" applyBorder="1" applyAlignment="1">
      <alignment horizontal="left" shrinkToFit="1"/>
    </xf>
    <xf numFmtId="0" fontId="5" fillId="24" borderId="17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vertical="center" shrinkToFit="1"/>
    </xf>
    <xf numFmtId="0" fontId="5" fillId="24" borderId="36" xfId="0" applyNumberFormat="1" applyFont="1" applyFill="1" applyBorder="1" applyAlignment="1">
      <alignment horizontal="center" shrinkToFit="1"/>
    </xf>
    <xf numFmtId="0" fontId="5" fillId="24" borderId="37" xfId="0" applyNumberFormat="1" applyFont="1" applyFill="1" applyBorder="1" applyAlignment="1">
      <alignment horizontal="center" shrinkToFit="1"/>
    </xf>
    <xf numFmtId="0" fontId="5" fillId="24" borderId="38" xfId="0" applyNumberFormat="1" applyFont="1" applyFill="1" applyBorder="1" applyAlignment="1">
      <alignment horizontal="center" shrinkToFit="1"/>
    </xf>
    <xf numFmtId="0" fontId="5" fillId="24" borderId="39" xfId="0" applyNumberFormat="1" applyFont="1" applyFill="1" applyBorder="1" applyAlignment="1">
      <alignment horizontal="center" shrinkToFit="1"/>
    </xf>
    <xf numFmtId="0" fontId="5" fillId="24" borderId="40" xfId="0" applyNumberFormat="1" applyFont="1" applyFill="1" applyBorder="1" applyAlignment="1">
      <alignment horizontal="center" shrinkToFit="1"/>
    </xf>
    <xf numFmtId="0" fontId="5" fillId="24" borderId="41" xfId="0" applyNumberFormat="1" applyFont="1" applyFill="1" applyBorder="1" applyAlignment="1">
      <alignment horizontal="center" shrinkToFit="1"/>
    </xf>
    <xf numFmtId="0" fontId="5" fillId="24" borderId="42" xfId="0" applyNumberFormat="1" applyFont="1" applyFill="1" applyBorder="1" applyAlignment="1">
      <alignment horizontal="center" shrinkToFit="1"/>
    </xf>
    <xf numFmtId="0" fontId="5" fillId="24" borderId="43" xfId="0" applyNumberFormat="1" applyFont="1" applyFill="1" applyBorder="1" applyAlignment="1">
      <alignment horizontal="center" shrinkToFit="1"/>
    </xf>
    <xf numFmtId="0" fontId="5" fillId="24" borderId="42" xfId="0" applyNumberFormat="1" applyFont="1" applyFill="1" applyBorder="1" applyAlignment="1">
      <alignment horizontal="center" vertical="center" shrinkToFit="1"/>
    </xf>
    <xf numFmtId="0" fontId="5" fillId="24" borderId="43" xfId="0" applyNumberFormat="1" applyFont="1" applyFill="1" applyBorder="1" applyAlignment="1">
      <alignment horizontal="center" vertical="center" shrinkToFit="1"/>
    </xf>
    <xf numFmtId="0" fontId="5" fillId="24" borderId="44" xfId="0" applyNumberFormat="1" applyFont="1" applyFill="1" applyBorder="1" applyAlignment="1">
      <alignment horizontal="center" shrinkToFit="1"/>
    </xf>
    <xf numFmtId="0" fontId="5" fillId="24" borderId="45" xfId="0" applyNumberFormat="1" applyFont="1" applyFill="1" applyBorder="1" applyAlignment="1">
      <alignment horizontal="center" shrinkToFit="1"/>
    </xf>
    <xf numFmtId="0" fontId="5" fillId="24" borderId="22" xfId="0" applyNumberFormat="1" applyFont="1" applyFill="1" applyBorder="1" applyAlignment="1">
      <alignment horizontal="center" vertical="center" shrinkToFit="1"/>
    </xf>
    <xf numFmtId="0" fontId="0" fillId="24" borderId="42" xfId="0" applyNumberFormat="1" applyFill="1" applyBorder="1" applyAlignment="1">
      <alignment horizontal="center" shrinkToFit="1"/>
    </xf>
    <xf numFmtId="0" fontId="5" fillId="24" borderId="23" xfId="0" applyNumberFormat="1" applyFont="1" applyFill="1" applyBorder="1" applyAlignment="1">
      <alignment horizontal="center" vertical="center" shrinkToFit="1"/>
    </xf>
    <xf numFmtId="0" fontId="4" fillId="21" borderId="16" xfId="0" applyNumberFormat="1" applyFont="1" applyFill="1" applyBorder="1" applyAlignment="1">
      <alignment horizontal="center" shrinkToFit="1"/>
    </xf>
    <xf numFmtId="0" fontId="4" fillId="3" borderId="0" xfId="0" applyNumberFormat="1" applyFont="1" applyFill="1" applyAlignment="1">
      <alignment horizontal="center" vertical="center" shrinkToFit="1"/>
    </xf>
    <xf numFmtId="0" fontId="4" fillId="21" borderId="0" xfId="0" applyNumberFormat="1" applyFont="1" applyFill="1" applyAlignment="1">
      <alignment horizontal="center" shrinkToFit="1"/>
    </xf>
    <xf numFmtId="0" fontId="5" fillId="24" borderId="46" xfId="0" applyNumberFormat="1" applyFont="1" applyFill="1" applyBorder="1" applyAlignment="1">
      <alignment horizontal="center" vertical="center" shrinkToFit="1"/>
    </xf>
    <xf numFmtId="0" fontId="5" fillId="24" borderId="47" xfId="0" applyNumberFormat="1" applyFont="1" applyFill="1" applyBorder="1" applyAlignment="1">
      <alignment horizontal="center" vertical="center" shrinkToFit="1"/>
    </xf>
    <xf numFmtId="0" fontId="5" fillId="24" borderId="48" xfId="0" applyNumberFormat="1" applyFont="1" applyFill="1" applyBorder="1" applyAlignment="1">
      <alignment horizontal="center" vertical="center" shrinkToFit="1"/>
    </xf>
    <xf numFmtId="0" fontId="5" fillId="24" borderId="49" xfId="0" applyNumberFormat="1" applyFont="1" applyFill="1" applyBorder="1" applyAlignment="1">
      <alignment horizontal="center" vertical="center" shrinkToFit="1"/>
    </xf>
    <xf numFmtId="0" fontId="5" fillId="24" borderId="50" xfId="0" applyNumberFormat="1" applyFont="1" applyFill="1" applyBorder="1" applyAlignment="1">
      <alignment horizontal="center" vertical="center" shrinkToFit="1"/>
    </xf>
    <xf numFmtId="0" fontId="5" fillId="24" borderId="51" xfId="0" applyNumberFormat="1" applyFont="1" applyFill="1" applyBorder="1" applyAlignment="1">
      <alignment horizontal="center" vertical="center" shrinkToFit="1"/>
    </xf>
    <xf numFmtId="0" fontId="6" fillId="24" borderId="28" xfId="0" applyNumberFormat="1" applyFont="1" applyFill="1" applyBorder="1" applyAlignment="1">
      <alignment horizontal="center" vertical="center" shrinkToFit="1"/>
    </xf>
    <xf numFmtId="0" fontId="6" fillId="24" borderId="29" xfId="0" applyNumberFormat="1" applyFont="1" applyFill="1" applyBorder="1" applyAlignment="1">
      <alignment horizontal="center" vertical="center" shrinkToFit="1"/>
    </xf>
    <xf numFmtId="0" fontId="6" fillId="24" borderId="28" xfId="0" applyFont="1" applyFill="1" applyBorder="1" applyAlignment="1">
      <alignment horizontal="center" vertical="center" shrinkToFit="1"/>
    </xf>
    <xf numFmtId="0" fontId="6" fillId="24" borderId="29" xfId="0" applyFont="1" applyFill="1" applyBorder="1" applyAlignment="1">
      <alignment horizontal="center" vertical="center" shrinkToFit="1"/>
    </xf>
    <xf numFmtId="0" fontId="4" fillId="24" borderId="12" xfId="0" applyNumberFormat="1" applyFont="1" applyFill="1" applyBorder="1" applyAlignment="1">
      <alignment horizontal="center"/>
    </xf>
    <xf numFmtId="0" fontId="5" fillId="24" borderId="0" xfId="0" applyNumberFormat="1" applyFont="1" applyFill="1" applyBorder="1" applyAlignment="1">
      <alignment horizontal="center" shrinkToFit="1"/>
    </xf>
    <xf numFmtId="0" fontId="5" fillId="24" borderId="19" xfId="0" applyNumberFormat="1" applyFont="1" applyFill="1" applyBorder="1" applyAlignment="1">
      <alignment horizontal="center" shrinkToFit="1"/>
    </xf>
    <xf numFmtId="0" fontId="5" fillId="24" borderId="31" xfId="0" applyNumberFormat="1" applyFont="1" applyFill="1" applyBorder="1" applyAlignment="1">
      <alignment horizontal="center" shrinkToFit="1"/>
    </xf>
    <xf numFmtId="0" fontId="5" fillId="24" borderId="20" xfId="0" applyNumberFormat="1" applyFont="1" applyFill="1" applyBorder="1" applyAlignment="1">
      <alignment horizontal="center" vertical="center" shrinkToFit="1"/>
    </xf>
    <xf numFmtId="0" fontId="5" fillId="24" borderId="52" xfId="0" applyNumberFormat="1" applyFont="1" applyFill="1" applyBorder="1" applyAlignment="1">
      <alignment horizontal="center" vertical="center" shrinkToFit="1"/>
    </xf>
    <xf numFmtId="0" fontId="5" fillId="24" borderId="18" xfId="0" applyNumberFormat="1" applyFont="1" applyFill="1" applyBorder="1" applyAlignment="1">
      <alignment horizontal="center" shrinkToFit="1"/>
    </xf>
    <xf numFmtId="0" fontId="5" fillId="24" borderId="29" xfId="0" applyNumberFormat="1" applyFont="1" applyFill="1" applyBorder="1" applyAlignment="1">
      <alignment horizontal="center" shrinkToFit="1"/>
    </xf>
    <xf numFmtId="0" fontId="5" fillId="25" borderId="32" xfId="0" applyNumberFormat="1" applyFont="1" applyFill="1" applyBorder="1" applyAlignment="1">
      <alignment horizontal="center" vertical="center" shrinkToFit="1"/>
    </xf>
    <xf numFmtId="0" fontId="5" fillId="25" borderId="33" xfId="0" applyNumberFormat="1" applyFont="1" applyFill="1" applyBorder="1" applyAlignment="1">
      <alignment horizontal="center" vertical="center" shrinkToFit="1"/>
    </xf>
    <xf numFmtId="0" fontId="4" fillId="24" borderId="0" xfId="0" applyNumberFormat="1" applyFont="1" applyFill="1" applyBorder="1" applyAlignment="1">
      <alignment horizontal="center" shrinkToFit="1"/>
    </xf>
    <xf numFmtId="0" fontId="5" fillId="24" borderId="53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2"/>
  <sheetViews>
    <sheetView zoomScalePageLayoutView="0" workbookViewId="0" topLeftCell="A34">
      <selection activeCell="H48" sqref="H48:I48"/>
    </sheetView>
  </sheetViews>
  <sheetFormatPr defaultColWidth="13.625" defaultRowHeight="36.75" customHeight="1"/>
  <cols>
    <col min="1" max="1" width="10.625" style="1" customWidth="1"/>
    <col min="2" max="20" width="4.75390625" style="1" customWidth="1"/>
    <col min="21" max="16384" width="13.625" style="1" customWidth="1"/>
  </cols>
  <sheetData>
    <row r="1" spans="1:20" ht="16.5" customHeight="1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6.5" customHeight="1">
      <c r="A2" s="75" t="s">
        <v>29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5" ht="16.5" customHeight="1">
      <c r="A3" s="74" t="s">
        <v>263</v>
      </c>
      <c r="B3" s="74"/>
      <c r="C3" s="74"/>
      <c r="D3" s="4"/>
      <c r="E3" s="4"/>
    </row>
    <row r="4" spans="1:5" ht="16.5" customHeight="1" thickBot="1">
      <c r="A4" s="73" t="s">
        <v>257</v>
      </c>
      <c r="B4" s="73"/>
      <c r="C4" s="4"/>
      <c r="D4" s="4"/>
      <c r="E4" s="4"/>
    </row>
    <row r="5" spans="1:18" ht="16.5" customHeight="1" thickBot="1">
      <c r="A5" s="5"/>
      <c r="B5" s="37" t="s">
        <v>238</v>
      </c>
      <c r="C5" s="70"/>
      <c r="D5" s="72"/>
      <c r="E5" s="37" t="s">
        <v>239</v>
      </c>
      <c r="F5" s="70"/>
      <c r="G5" s="72"/>
      <c r="H5" s="37" t="s">
        <v>241</v>
      </c>
      <c r="I5" s="70"/>
      <c r="J5" s="70"/>
      <c r="K5" s="37" t="s">
        <v>73</v>
      </c>
      <c r="L5" s="70"/>
      <c r="M5" s="70"/>
      <c r="N5" s="2" t="s">
        <v>0</v>
      </c>
      <c r="O5" s="2" t="s">
        <v>1</v>
      </c>
      <c r="P5" s="2" t="s">
        <v>2</v>
      </c>
      <c r="Q5" s="2" t="s">
        <v>3</v>
      </c>
      <c r="R5" s="2" t="s">
        <v>4</v>
      </c>
    </row>
    <row r="6" spans="1:18" ht="16.5" customHeight="1" thickBot="1">
      <c r="A6" s="66" t="str">
        <f>$B$5</f>
        <v>猪名川・レッド</v>
      </c>
      <c r="B6" s="60"/>
      <c r="C6" s="61"/>
      <c r="D6" s="33"/>
      <c r="E6" s="6">
        <f>E41</f>
        <v>1</v>
      </c>
      <c r="F6" s="7" t="s">
        <v>17</v>
      </c>
      <c r="G6" s="8">
        <f>$G$41</f>
        <v>2</v>
      </c>
      <c r="H6" s="9">
        <f>E44</f>
        <v>0</v>
      </c>
      <c r="I6" s="7" t="s">
        <v>17</v>
      </c>
      <c r="J6" s="9">
        <f>$G$44</f>
        <v>2</v>
      </c>
      <c r="K6" s="6">
        <f>E47</f>
        <v>0</v>
      </c>
      <c r="L6" s="7" t="s">
        <v>17</v>
      </c>
      <c r="M6" s="9">
        <f>$G$47</f>
        <v>2</v>
      </c>
      <c r="N6" s="64">
        <f>SUM(L7,I7,F7)</f>
        <v>0</v>
      </c>
      <c r="O6" s="64">
        <f>SUM(E6,H6,K6)</f>
        <v>1</v>
      </c>
      <c r="P6" s="64">
        <f>SUM(M6,J6,G6)</f>
        <v>6</v>
      </c>
      <c r="Q6" s="58">
        <f>$O$6-$P$6</f>
        <v>-5</v>
      </c>
      <c r="R6" s="58">
        <v>4</v>
      </c>
    </row>
    <row r="7" spans="1:18" ht="16.5" customHeight="1" thickBot="1">
      <c r="A7" s="67"/>
      <c r="B7" s="62"/>
      <c r="C7" s="63"/>
      <c r="D7" s="34"/>
      <c r="E7" s="10" t="s">
        <v>5</v>
      </c>
      <c r="F7" s="5">
        <v>0</v>
      </c>
      <c r="G7" s="11"/>
      <c r="H7" s="12" t="s">
        <v>5</v>
      </c>
      <c r="I7" s="5">
        <v>0</v>
      </c>
      <c r="J7" s="12"/>
      <c r="K7" s="10" t="s">
        <v>5</v>
      </c>
      <c r="L7" s="5">
        <v>0</v>
      </c>
      <c r="M7" s="12"/>
      <c r="N7" s="65"/>
      <c r="O7" s="65"/>
      <c r="P7" s="65"/>
      <c r="Q7" s="59"/>
      <c r="R7" s="59"/>
    </row>
    <row r="8" spans="1:18" ht="16.5" customHeight="1" thickBot="1">
      <c r="A8" s="66" t="str">
        <f>$E$5</f>
        <v>久米田ＦＣ八木・ブル</v>
      </c>
      <c r="B8" s="6">
        <f>$G$41</f>
        <v>2</v>
      </c>
      <c r="C8" s="7" t="s">
        <v>17</v>
      </c>
      <c r="D8" s="8">
        <f>E41</f>
        <v>1</v>
      </c>
      <c r="E8" s="60"/>
      <c r="F8" s="61"/>
      <c r="G8" s="33"/>
      <c r="H8" s="6">
        <f>N47</f>
        <v>0</v>
      </c>
      <c r="I8" s="7" t="s">
        <v>23</v>
      </c>
      <c r="J8" s="9">
        <f>P47</f>
        <v>5</v>
      </c>
      <c r="K8" s="6">
        <f>N44</f>
        <v>0</v>
      </c>
      <c r="L8" s="7" t="s">
        <v>17</v>
      </c>
      <c r="M8" s="9">
        <f>$P$44</f>
        <v>3</v>
      </c>
      <c r="N8" s="64">
        <f>SUM(L9,I9,C9)</f>
        <v>3</v>
      </c>
      <c r="O8" s="64">
        <f>SUM(B8,H8,K8)</f>
        <v>2</v>
      </c>
      <c r="P8" s="64">
        <f>SUM(M8,J8,D8)</f>
        <v>9</v>
      </c>
      <c r="Q8" s="58">
        <f>$O$8-$P$8</f>
        <v>-7</v>
      </c>
      <c r="R8" s="58">
        <v>3</v>
      </c>
    </row>
    <row r="9" spans="1:18" ht="16.5" customHeight="1" thickBot="1">
      <c r="A9" s="67"/>
      <c r="B9" s="10" t="s">
        <v>5</v>
      </c>
      <c r="C9" s="5">
        <v>3</v>
      </c>
      <c r="D9" s="11"/>
      <c r="E9" s="62"/>
      <c r="F9" s="63"/>
      <c r="G9" s="34"/>
      <c r="H9" s="10" t="s">
        <v>5</v>
      </c>
      <c r="I9" s="5">
        <v>0</v>
      </c>
      <c r="J9" s="12"/>
      <c r="K9" s="10" t="s">
        <v>5</v>
      </c>
      <c r="L9" s="5">
        <v>0</v>
      </c>
      <c r="M9" s="12"/>
      <c r="N9" s="65"/>
      <c r="O9" s="65"/>
      <c r="P9" s="65"/>
      <c r="Q9" s="59"/>
      <c r="R9" s="59"/>
    </row>
    <row r="10" spans="1:18" ht="16.5" customHeight="1" thickBot="1">
      <c r="A10" s="66" t="str">
        <f>$H$5</f>
        <v>御国野エイムスター</v>
      </c>
      <c r="B10" s="6">
        <f>$G$44</f>
        <v>2</v>
      </c>
      <c r="C10" s="7" t="s">
        <v>17</v>
      </c>
      <c r="D10" s="8">
        <f>E44</f>
        <v>0</v>
      </c>
      <c r="E10" s="6">
        <f>P47</f>
        <v>5</v>
      </c>
      <c r="F10" s="7" t="s">
        <v>17</v>
      </c>
      <c r="G10" s="8">
        <f>N47</f>
        <v>0</v>
      </c>
      <c r="H10" s="60"/>
      <c r="I10" s="61"/>
      <c r="J10" s="61"/>
      <c r="K10" s="6">
        <f>N41</f>
        <v>2</v>
      </c>
      <c r="L10" s="7" t="s">
        <v>17</v>
      </c>
      <c r="M10" s="9">
        <f>P41</f>
        <v>3</v>
      </c>
      <c r="N10" s="64">
        <f>L11+F11+C11</f>
        <v>6</v>
      </c>
      <c r="O10" s="64">
        <f>SUM(B10,E10,K10)</f>
        <v>9</v>
      </c>
      <c r="P10" s="64">
        <f>SUM(M10,G10,D10)</f>
        <v>3</v>
      </c>
      <c r="Q10" s="58">
        <f>$O$10-$P$10</f>
        <v>6</v>
      </c>
      <c r="R10" s="58">
        <v>2</v>
      </c>
    </row>
    <row r="11" spans="1:18" ht="16.5" customHeight="1" thickBot="1">
      <c r="A11" s="67"/>
      <c r="B11" s="10" t="s">
        <v>5</v>
      </c>
      <c r="C11" s="5">
        <v>3</v>
      </c>
      <c r="D11" s="11"/>
      <c r="E11" s="10" t="s">
        <v>5</v>
      </c>
      <c r="F11" s="5">
        <v>3</v>
      </c>
      <c r="G11" s="11"/>
      <c r="H11" s="62"/>
      <c r="I11" s="63"/>
      <c r="J11" s="63"/>
      <c r="K11" s="10" t="s">
        <v>5</v>
      </c>
      <c r="L11" s="5">
        <v>0</v>
      </c>
      <c r="M11" s="12"/>
      <c r="N11" s="65"/>
      <c r="O11" s="65"/>
      <c r="P11" s="65"/>
      <c r="Q11" s="59"/>
      <c r="R11" s="59"/>
    </row>
    <row r="12" spans="1:18" ht="16.5" customHeight="1" thickBot="1">
      <c r="A12" s="66" t="str">
        <f>$K$5</f>
        <v>稲野ＪＦＣ</v>
      </c>
      <c r="B12" s="6">
        <f>$G$47</f>
        <v>2</v>
      </c>
      <c r="C12" s="7" t="s">
        <v>17</v>
      </c>
      <c r="D12" s="8">
        <f>E47</f>
        <v>0</v>
      </c>
      <c r="E12" s="6">
        <f>$P$44</f>
        <v>3</v>
      </c>
      <c r="F12" s="7" t="s">
        <v>23</v>
      </c>
      <c r="G12" s="8">
        <f>N44</f>
        <v>0</v>
      </c>
      <c r="H12" s="6">
        <f>P41</f>
        <v>3</v>
      </c>
      <c r="I12" s="7" t="s">
        <v>17</v>
      </c>
      <c r="J12" s="8">
        <f>N41</f>
        <v>2</v>
      </c>
      <c r="K12" s="60"/>
      <c r="L12" s="61"/>
      <c r="M12" s="61"/>
      <c r="N12" s="64">
        <f>SUM(I13,F13,C13)</f>
        <v>9</v>
      </c>
      <c r="O12" s="64">
        <f>SUM(H12,E12,B12)</f>
        <v>8</v>
      </c>
      <c r="P12" s="64">
        <f>SUM(J12,G12,D12)</f>
        <v>2</v>
      </c>
      <c r="Q12" s="58">
        <f>$O$12-$P$12</f>
        <v>6</v>
      </c>
      <c r="R12" s="58">
        <v>1</v>
      </c>
    </row>
    <row r="13" spans="1:18" ht="16.5" customHeight="1" thickBot="1">
      <c r="A13" s="67"/>
      <c r="B13" s="10" t="s">
        <v>5</v>
      </c>
      <c r="C13" s="5">
        <v>3</v>
      </c>
      <c r="D13" s="11"/>
      <c r="E13" s="10" t="s">
        <v>5</v>
      </c>
      <c r="F13" s="5">
        <v>3</v>
      </c>
      <c r="G13" s="11"/>
      <c r="H13" s="10" t="s">
        <v>5</v>
      </c>
      <c r="I13" s="5">
        <v>3</v>
      </c>
      <c r="J13" s="11"/>
      <c r="K13" s="62"/>
      <c r="L13" s="63"/>
      <c r="M13" s="63"/>
      <c r="N13" s="65"/>
      <c r="O13" s="65"/>
      <c r="P13" s="65"/>
      <c r="Q13" s="59"/>
      <c r="R13" s="59"/>
    </row>
    <row r="14" spans="1:18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5" ht="16.5" customHeight="1" thickBot="1">
      <c r="A16" s="73" t="s">
        <v>250</v>
      </c>
      <c r="B16" s="73"/>
      <c r="C16" s="4"/>
      <c r="D16" s="4"/>
      <c r="E16" s="4"/>
    </row>
    <row r="17" spans="1:18" ht="16.5" customHeight="1" thickBot="1">
      <c r="A17" s="5"/>
      <c r="B17" s="37" t="s">
        <v>233</v>
      </c>
      <c r="C17" s="70"/>
      <c r="D17" s="72"/>
      <c r="E17" s="37" t="s">
        <v>72</v>
      </c>
      <c r="F17" s="70"/>
      <c r="G17" s="72"/>
      <c r="H17" s="37" t="s">
        <v>25</v>
      </c>
      <c r="I17" s="70"/>
      <c r="J17" s="70"/>
      <c r="K17" s="37" t="s">
        <v>240</v>
      </c>
      <c r="L17" s="70"/>
      <c r="M17" s="70"/>
      <c r="N17" s="2"/>
      <c r="O17" s="2" t="s">
        <v>1</v>
      </c>
      <c r="P17" s="2" t="s">
        <v>2</v>
      </c>
      <c r="Q17" s="2" t="s">
        <v>3</v>
      </c>
      <c r="R17" s="2" t="s">
        <v>4</v>
      </c>
    </row>
    <row r="18" spans="1:18" ht="16.5" customHeight="1" thickBot="1">
      <c r="A18" s="66" t="str">
        <f>$B$17</f>
        <v>平岡北ＳＣ-Ｂ</v>
      </c>
      <c r="B18" s="60"/>
      <c r="C18" s="61"/>
      <c r="D18" s="33"/>
      <c r="E18" s="6">
        <f>E42</f>
        <v>1</v>
      </c>
      <c r="F18" s="7" t="s">
        <v>17</v>
      </c>
      <c r="G18" s="8">
        <f>$G$42</f>
        <v>0</v>
      </c>
      <c r="H18" s="6">
        <f>E45</f>
        <v>0</v>
      </c>
      <c r="I18" s="7" t="s">
        <v>17</v>
      </c>
      <c r="J18" s="9">
        <f>$G$45</f>
        <v>6</v>
      </c>
      <c r="K18" s="6">
        <f>$E$48</f>
        <v>1</v>
      </c>
      <c r="L18" s="7" t="s">
        <v>17</v>
      </c>
      <c r="M18" s="9">
        <f>G48</f>
        <v>1</v>
      </c>
      <c r="N18" s="64">
        <f>L19+I19+F19</f>
        <v>4</v>
      </c>
      <c r="O18" s="64">
        <f>SUM(E18,H18,K18)</f>
        <v>2</v>
      </c>
      <c r="P18" s="64">
        <f>SUM(M18,J18,G18)</f>
        <v>7</v>
      </c>
      <c r="Q18" s="58">
        <f>$O$18-$P$18</f>
        <v>-5</v>
      </c>
      <c r="R18" s="58">
        <v>3</v>
      </c>
    </row>
    <row r="19" spans="1:18" ht="16.5" customHeight="1" thickBot="1">
      <c r="A19" s="67"/>
      <c r="B19" s="62"/>
      <c r="C19" s="63"/>
      <c r="D19" s="34"/>
      <c r="E19" s="10" t="s">
        <v>5</v>
      </c>
      <c r="F19" s="5">
        <v>3</v>
      </c>
      <c r="G19" s="11"/>
      <c r="H19" s="10" t="s">
        <v>5</v>
      </c>
      <c r="I19" s="5">
        <v>0</v>
      </c>
      <c r="J19" s="12"/>
      <c r="K19" s="10" t="s">
        <v>5</v>
      </c>
      <c r="L19" s="5">
        <v>1</v>
      </c>
      <c r="M19" s="12"/>
      <c r="N19" s="65"/>
      <c r="O19" s="65"/>
      <c r="P19" s="65"/>
      <c r="Q19" s="59"/>
      <c r="R19" s="59"/>
    </row>
    <row r="20" spans="1:73" ht="16.5" customHeight="1" thickBot="1">
      <c r="A20" s="66" t="str">
        <f>$E$17</f>
        <v>武庫ＪＳＣ</v>
      </c>
      <c r="B20" s="6">
        <f>$G$42</f>
        <v>0</v>
      </c>
      <c r="C20" s="7" t="s">
        <v>17</v>
      </c>
      <c r="D20" s="8">
        <f>E42</f>
        <v>1</v>
      </c>
      <c r="E20" s="60"/>
      <c r="F20" s="61"/>
      <c r="G20" s="33"/>
      <c r="H20" s="6">
        <f>$N$48</f>
        <v>0</v>
      </c>
      <c r="I20" s="7" t="s">
        <v>17</v>
      </c>
      <c r="J20" s="9">
        <f>P48</f>
        <v>1</v>
      </c>
      <c r="K20" s="6">
        <f>$N$45</f>
        <v>1</v>
      </c>
      <c r="L20" s="7" t="s">
        <v>17</v>
      </c>
      <c r="M20" s="9">
        <f>P45</f>
        <v>3</v>
      </c>
      <c r="N20" s="64">
        <f>SUM(L21,I21,C21)</f>
        <v>0</v>
      </c>
      <c r="O20" s="64">
        <f>SUM(K20,H20,B20)</f>
        <v>1</v>
      </c>
      <c r="P20" s="64">
        <f>SUM(M20,J20,D20)</f>
        <v>5</v>
      </c>
      <c r="Q20" s="58">
        <f>$O$20-$P$20</f>
        <v>-4</v>
      </c>
      <c r="R20" s="58">
        <v>4</v>
      </c>
      <c r="BQ20" s="14"/>
      <c r="BU20" s="14"/>
    </row>
    <row r="21" spans="1:18" ht="16.5" customHeight="1" thickBot="1">
      <c r="A21" s="67"/>
      <c r="B21" s="10" t="s">
        <v>5</v>
      </c>
      <c r="C21" s="5">
        <v>0</v>
      </c>
      <c r="D21" s="11"/>
      <c r="E21" s="62"/>
      <c r="F21" s="63"/>
      <c r="G21" s="34"/>
      <c r="H21" s="10" t="s">
        <v>5</v>
      </c>
      <c r="I21" s="5">
        <v>0</v>
      </c>
      <c r="J21" s="12"/>
      <c r="K21" s="10" t="s">
        <v>5</v>
      </c>
      <c r="L21" s="5">
        <v>0</v>
      </c>
      <c r="M21" s="12"/>
      <c r="N21" s="65"/>
      <c r="O21" s="65"/>
      <c r="P21" s="65"/>
      <c r="Q21" s="59"/>
      <c r="R21" s="59"/>
    </row>
    <row r="22" spans="1:18" ht="16.5" customHeight="1" thickBot="1">
      <c r="A22" s="66" t="str">
        <f>$H$17</f>
        <v>高槻桜台ＦＣ</v>
      </c>
      <c r="B22" s="6">
        <f>$G$45</f>
        <v>6</v>
      </c>
      <c r="C22" s="7" t="s">
        <v>17</v>
      </c>
      <c r="D22" s="8">
        <f>E45</f>
        <v>0</v>
      </c>
      <c r="E22" s="6">
        <f>P48</f>
        <v>1</v>
      </c>
      <c r="F22" s="7" t="s">
        <v>17</v>
      </c>
      <c r="G22" s="8">
        <f>$N$48</f>
        <v>0</v>
      </c>
      <c r="H22" s="60"/>
      <c r="I22" s="61"/>
      <c r="J22" s="61"/>
      <c r="K22" s="6">
        <f>N42</f>
        <v>5</v>
      </c>
      <c r="L22" s="7" t="s">
        <v>17</v>
      </c>
      <c r="M22" s="9">
        <f>P42</f>
        <v>0</v>
      </c>
      <c r="N22" s="64">
        <f>SUM(L23,F23,C23)</f>
        <v>9</v>
      </c>
      <c r="O22" s="64">
        <f>SUM(K22,E22,B22)</f>
        <v>12</v>
      </c>
      <c r="P22" s="64">
        <f>SUM(M22,G22,D22)</f>
        <v>0</v>
      </c>
      <c r="Q22" s="58">
        <f>$O$22-$P$22</f>
        <v>12</v>
      </c>
      <c r="R22" s="58">
        <v>1</v>
      </c>
    </row>
    <row r="23" spans="1:18" ht="16.5" customHeight="1" thickBot="1">
      <c r="A23" s="67"/>
      <c r="B23" s="10" t="s">
        <v>5</v>
      </c>
      <c r="C23" s="5">
        <v>3</v>
      </c>
      <c r="D23" s="11"/>
      <c r="E23" s="10" t="s">
        <v>5</v>
      </c>
      <c r="F23" s="5">
        <v>3</v>
      </c>
      <c r="G23" s="11"/>
      <c r="H23" s="62"/>
      <c r="I23" s="63"/>
      <c r="J23" s="63"/>
      <c r="K23" s="10" t="s">
        <v>5</v>
      </c>
      <c r="L23" s="5">
        <v>3</v>
      </c>
      <c r="M23" s="12"/>
      <c r="N23" s="65"/>
      <c r="O23" s="65"/>
      <c r="P23" s="65"/>
      <c r="Q23" s="59"/>
      <c r="R23" s="59"/>
    </row>
    <row r="24" spans="1:18" ht="16.5" customHeight="1" thickBot="1">
      <c r="A24" s="66" t="str">
        <f>$K$17</f>
        <v>江井島イレブン</v>
      </c>
      <c r="B24" s="6">
        <f>G48</f>
        <v>1</v>
      </c>
      <c r="C24" s="7" t="s">
        <v>17</v>
      </c>
      <c r="D24" s="8">
        <f>$E$48</f>
        <v>1</v>
      </c>
      <c r="E24" s="6">
        <f>P45</f>
        <v>3</v>
      </c>
      <c r="F24" s="7" t="s">
        <v>17</v>
      </c>
      <c r="G24" s="8">
        <f>$N$45</f>
        <v>1</v>
      </c>
      <c r="H24" s="6">
        <f>P42</f>
        <v>0</v>
      </c>
      <c r="I24" s="7" t="s">
        <v>17</v>
      </c>
      <c r="J24" s="8">
        <f>N42</f>
        <v>5</v>
      </c>
      <c r="K24" s="60"/>
      <c r="L24" s="61"/>
      <c r="M24" s="61"/>
      <c r="N24" s="64">
        <f>SUM(C25,F25,I25)</f>
        <v>4</v>
      </c>
      <c r="O24" s="64">
        <f>SUM(B24,E24,H24)</f>
        <v>4</v>
      </c>
      <c r="P24" s="64">
        <f>SUM(J24,G24,D24)</f>
        <v>7</v>
      </c>
      <c r="Q24" s="58">
        <f>$O$24-$P$24</f>
        <v>-3</v>
      </c>
      <c r="R24" s="58">
        <v>2</v>
      </c>
    </row>
    <row r="25" spans="1:18" ht="16.5" customHeight="1" thickBot="1">
      <c r="A25" s="67"/>
      <c r="B25" s="10" t="s">
        <v>5</v>
      </c>
      <c r="C25" s="5">
        <v>1</v>
      </c>
      <c r="D25" s="11"/>
      <c r="E25" s="10" t="s">
        <v>5</v>
      </c>
      <c r="F25" s="5">
        <v>3</v>
      </c>
      <c r="G25" s="11"/>
      <c r="H25" s="10" t="s">
        <v>5</v>
      </c>
      <c r="I25" s="5">
        <v>0</v>
      </c>
      <c r="J25" s="11"/>
      <c r="K25" s="62"/>
      <c r="L25" s="63"/>
      <c r="M25" s="63"/>
      <c r="N25" s="65"/>
      <c r="O25" s="65"/>
      <c r="P25" s="65"/>
      <c r="Q25" s="59"/>
      <c r="R25" s="59"/>
    </row>
    <row r="26" spans="1:18" ht="16.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5" ht="16.5" customHeight="1" thickBot="1">
      <c r="A28" s="73" t="s">
        <v>249</v>
      </c>
      <c r="B28" s="73"/>
      <c r="C28" s="4"/>
      <c r="D28" s="4"/>
      <c r="E28" s="4"/>
    </row>
    <row r="29" spans="1:18" ht="16.5" customHeight="1" thickBot="1">
      <c r="A29" s="5"/>
      <c r="B29" s="37" t="s">
        <v>81</v>
      </c>
      <c r="C29" s="70"/>
      <c r="D29" s="70"/>
      <c r="E29" s="37" t="s">
        <v>82</v>
      </c>
      <c r="F29" s="70"/>
      <c r="G29" s="72"/>
      <c r="H29" s="37" t="s">
        <v>83</v>
      </c>
      <c r="I29" s="70"/>
      <c r="J29" s="70"/>
      <c r="K29" s="37" t="s">
        <v>84</v>
      </c>
      <c r="L29" s="70"/>
      <c r="M29" s="70"/>
      <c r="N29" s="2" t="s">
        <v>0</v>
      </c>
      <c r="O29" s="2" t="s">
        <v>1</v>
      </c>
      <c r="P29" s="2" t="s">
        <v>2</v>
      </c>
      <c r="Q29" s="2" t="s">
        <v>3</v>
      </c>
      <c r="R29" s="2" t="s">
        <v>4</v>
      </c>
    </row>
    <row r="30" spans="1:18" ht="16.5" customHeight="1" thickBot="1">
      <c r="A30" s="66" t="str">
        <f>$B$29</f>
        <v>真弓ＦＣ</v>
      </c>
      <c r="B30" s="60"/>
      <c r="C30" s="61"/>
      <c r="D30" s="33"/>
      <c r="E30" s="6">
        <f>E43</f>
        <v>6</v>
      </c>
      <c r="F30" s="7" t="s">
        <v>17</v>
      </c>
      <c r="G30" s="8">
        <f>G43</f>
        <v>0</v>
      </c>
      <c r="H30" s="6">
        <f>E46</f>
        <v>4</v>
      </c>
      <c r="I30" s="7" t="s">
        <v>17</v>
      </c>
      <c r="J30" s="9">
        <f>G46</f>
        <v>1</v>
      </c>
      <c r="K30" s="6">
        <f>E49</f>
        <v>0</v>
      </c>
      <c r="L30" s="7" t="s">
        <v>17</v>
      </c>
      <c r="M30" s="9">
        <f>G49</f>
        <v>4</v>
      </c>
      <c r="N30" s="64">
        <f>SUM(L31,I31,F31)</f>
        <v>6</v>
      </c>
      <c r="O30" s="64">
        <f>SUM(E30,H30,K30)</f>
        <v>10</v>
      </c>
      <c r="P30" s="64">
        <f>SUM(M30,J30,G30)</f>
        <v>5</v>
      </c>
      <c r="Q30" s="58">
        <f>$O$30-$P$30</f>
        <v>5</v>
      </c>
      <c r="R30" s="58">
        <v>2</v>
      </c>
    </row>
    <row r="31" spans="1:18" ht="16.5" customHeight="1" thickBot="1">
      <c r="A31" s="67"/>
      <c r="B31" s="62"/>
      <c r="C31" s="63"/>
      <c r="D31" s="34"/>
      <c r="E31" s="10" t="s">
        <v>5</v>
      </c>
      <c r="F31" s="5">
        <v>3</v>
      </c>
      <c r="G31" s="11"/>
      <c r="H31" s="10" t="s">
        <v>5</v>
      </c>
      <c r="I31" s="5">
        <v>3</v>
      </c>
      <c r="J31" s="12"/>
      <c r="K31" s="10" t="s">
        <v>5</v>
      </c>
      <c r="L31" s="5">
        <v>0</v>
      </c>
      <c r="M31" s="12"/>
      <c r="N31" s="65"/>
      <c r="O31" s="65"/>
      <c r="P31" s="65"/>
      <c r="Q31" s="59"/>
      <c r="R31" s="59"/>
    </row>
    <row r="32" spans="1:18" ht="16.5" customHeight="1" thickBot="1">
      <c r="A32" s="66" t="str">
        <f>$E$29</f>
        <v>小田ＦＣ</v>
      </c>
      <c r="B32" s="6">
        <f>G30</f>
        <v>0</v>
      </c>
      <c r="C32" s="7" t="s">
        <v>17</v>
      </c>
      <c r="D32" s="8">
        <f>E30</f>
        <v>6</v>
      </c>
      <c r="E32" s="60"/>
      <c r="F32" s="61"/>
      <c r="G32" s="33"/>
      <c r="H32" s="6">
        <f>N49</f>
        <v>0</v>
      </c>
      <c r="I32" s="7" t="s">
        <v>17</v>
      </c>
      <c r="J32" s="9">
        <f>P49</f>
        <v>1</v>
      </c>
      <c r="K32" s="6">
        <f>N46</f>
        <v>0</v>
      </c>
      <c r="L32" s="7" t="s">
        <v>17</v>
      </c>
      <c r="M32" s="9">
        <f>P46</f>
        <v>13</v>
      </c>
      <c r="N32" s="64">
        <f>SUM(L33,I33,C33)</f>
        <v>0</v>
      </c>
      <c r="O32" s="64">
        <f>SUM(K32,H32,B32)</f>
        <v>0</v>
      </c>
      <c r="P32" s="71">
        <f>SUM(M32,J32,D32)</f>
        <v>20</v>
      </c>
      <c r="Q32" s="58">
        <f>$O$32-$P$32</f>
        <v>-20</v>
      </c>
      <c r="R32" s="58">
        <v>4</v>
      </c>
    </row>
    <row r="33" spans="1:18" ht="16.5" customHeight="1" thickBot="1">
      <c r="A33" s="67"/>
      <c r="B33" s="10" t="s">
        <v>5</v>
      </c>
      <c r="C33" s="5">
        <v>0</v>
      </c>
      <c r="D33" s="11"/>
      <c r="E33" s="62"/>
      <c r="F33" s="63"/>
      <c r="G33" s="34"/>
      <c r="H33" s="10" t="s">
        <v>5</v>
      </c>
      <c r="I33" s="5">
        <v>0</v>
      </c>
      <c r="J33" s="12"/>
      <c r="K33" s="10" t="s">
        <v>5</v>
      </c>
      <c r="L33" s="5">
        <v>0</v>
      </c>
      <c r="M33" s="12"/>
      <c r="N33" s="65"/>
      <c r="O33" s="65"/>
      <c r="P33" s="65"/>
      <c r="Q33" s="59"/>
      <c r="R33" s="59"/>
    </row>
    <row r="34" spans="1:18" ht="16.5" customHeight="1" thickBot="1">
      <c r="A34" s="66" t="str">
        <f>$H$29</f>
        <v>リバースＦＣ</v>
      </c>
      <c r="B34" s="6">
        <f>J30</f>
        <v>1</v>
      </c>
      <c r="C34" s="7" t="s">
        <v>17</v>
      </c>
      <c r="D34" s="8">
        <f>H30</f>
        <v>4</v>
      </c>
      <c r="E34" s="6">
        <f>P49</f>
        <v>1</v>
      </c>
      <c r="F34" s="7" t="s">
        <v>17</v>
      </c>
      <c r="G34" s="8">
        <f>H32</f>
        <v>0</v>
      </c>
      <c r="H34" s="60"/>
      <c r="I34" s="61"/>
      <c r="J34" s="61"/>
      <c r="K34" s="6">
        <f>N43</f>
        <v>0</v>
      </c>
      <c r="L34" s="7" t="s">
        <v>17</v>
      </c>
      <c r="M34" s="9">
        <f>P43</f>
        <v>5</v>
      </c>
      <c r="N34" s="64">
        <f>SUM(L35,F35,C35)</f>
        <v>3</v>
      </c>
      <c r="O34" s="64">
        <f>SUM(K34,E34,B34)</f>
        <v>2</v>
      </c>
      <c r="P34" s="64">
        <f>SUM(M34,G34,D34)</f>
        <v>9</v>
      </c>
      <c r="Q34" s="58">
        <f>$O$34-$P$34</f>
        <v>-7</v>
      </c>
      <c r="R34" s="58">
        <v>3</v>
      </c>
    </row>
    <row r="35" spans="1:18" ht="16.5" customHeight="1" thickBot="1">
      <c r="A35" s="67"/>
      <c r="B35" s="10" t="s">
        <v>5</v>
      </c>
      <c r="C35" s="5">
        <v>0</v>
      </c>
      <c r="D35" s="11"/>
      <c r="E35" s="10" t="s">
        <v>5</v>
      </c>
      <c r="F35" s="5">
        <v>3</v>
      </c>
      <c r="G35" s="11"/>
      <c r="H35" s="62"/>
      <c r="I35" s="63"/>
      <c r="J35" s="63"/>
      <c r="K35" s="10" t="s">
        <v>5</v>
      </c>
      <c r="L35" s="5">
        <v>0</v>
      </c>
      <c r="M35" s="12"/>
      <c r="N35" s="65"/>
      <c r="O35" s="65"/>
      <c r="P35" s="65"/>
      <c r="Q35" s="59"/>
      <c r="R35" s="59"/>
    </row>
    <row r="36" spans="1:18" ht="16.5" customHeight="1" thickBot="1">
      <c r="A36" s="66" t="str">
        <f>$K$29</f>
        <v>マリノＦＣ</v>
      </c>
      <c r="B36" s="6">
        <f>M30</f>
        <v>4</v>
      </c>
      <c r="C36" s="7" t="s">
        <v>17</v>
      </c>
      <c r="D36" s="8">
        <f>K30</f>
        <v>0</v>
      </c>
      <c r="E36" s="6">
        <f>P46</f>
        <v>13</v>
      </c>
      <c r="F36" s="7" t="s">
        <v>17</v>
      </c>
      <c r="G36" s="8">
        <f>K32</f>
        <v>0</v>
      </c>
      <c r="H36" s="6">
        <f>P43</f>
        <v>5</v>
      </c>
      <c r="I36" s="7" t="s">
        <v>17</v>
      </c>
      <c r="J36" s="8">
        <f>N43</f>
        <v>0</v>
      </c>
      <c r="K36" s="60"/>
      <c r="L36" s="61"/>
      <c r="M36" s="61"/>
      <c r="N36" s="64">
        <f>SUM(I37,F37,C37)</f>
        <v>9</v>
      </c>
      <c r="O36" s="64">
        <f>SUM(H36,E36,B36)</f>
        <v>22</v>
      </c>
      <c r="P36" s="64">
        <f>SUM(J36,G36,D36)</f>
        <v>0</v>
      </c>
      <c r="Q36" s="58">
        <f>$O$36-$P$36</f>
        <v>22</v>
      </c>
      <c r="R36" s="58">
        <v>1</v>
      </c>
    </row>
    <row r="37" spans="1:18" ht="16.5" customHeight="1" thickBot="1">
      <c r="A37" s="67"/>
      <c r="B37" s="10" t="s">
        <v>5</v>
      </c>
      <c r="C37" s="5">
        <v>3</v>
      </c>
      <c r="D37" s="11"/>
      <c r="E37" s="10" t="s">
        <v>5</v>
      </c>
      <c r="F37" s="5">
        <v>3</v>
      </c>
      <c r="G37" s="11"/>
      <c r="H37" s="10" t="s">
        <v>5</v>
      </c>
      <c r="I37" s="5">
        <v>3</v>
      </c>
      <c r="J37" s="11"/>
      <c r="K37" s="62"/>
      <c r="L37" s="63"/>
      <c r="M37" s="63"/>
      <c r="N37" s="65"/>
      <c r="O37" s="65"/>
      <c r="P37" s="65"/>
      <c r="Q37" s="59"/>
      <c r="R37" s="59"/>
    </row>
    <row r="38" ht="16.5" customHeight="1"/>
    <row r="39" ht="16.5" customHeight="1" thickBot="1"/>
    <row r="40" spans="1:20" ht="16.5" customHeight="1" thickBot="1">
      <c r="A40" s="68" t="s">
        <v>6</v>
      </c>
      <c r="B40" s="69"/>
      <c r="C40" s="30" t="s">
        <v>19</v>
      </c>
      <c r="D40" s="31"/>
      <c r="E40" s="31"/>
      <c r="F40" s="31"/>
      <c r="G40" s="31"/>
      <c r="H40" s="31"/>
      <c r="I40" s="32"/>
      <c r="J40" s="44" t="s">
        <v>33</v>
      </c>
      <c r="K40" s="45"/>
      <c r="L40" s="30" t="s">
        <v>13</v>
      </c>
      <c r="M40" s="31"/>
      <c r="N40" s="31"/>
      <c r="O40" s="31"/>
      <c r="P40" s="31"/>
      <c r="Q40" s="31"/>
      <c r="R40" s="32"/>
      <c r="S40" s="44" t="s">
        <v>33</v>
      </c>
      <c r="T40" s="45"/>
    </row>
    <row r="41" spans="1:20" ht="16.5" customHeight="1">
      <c r="A41" s="35" t="s">
        <v>14</v>
      </c>
      <c r="B41" s="36"/>
      <c r="C41" s="46" t="str">
        <f>$B$5</f>
        <v>猪名川・レッド</v>
      </c>
      <c r="D41" s="56"/>
      <c r="E41" s="15">
        <v>1</v>
      </c>
      <c r="F41" s="16" t="s">
        <v>17</v>
      </c>
      <c r="G41" s="15">
        <v>2</v>
      </c>
      <c r="H41" s="56" t="str">
        <f>$E$5</f>
        <v>久米田ＦＣ八木・ブル</v>
      </c>
      <c r="I41" s="47"/>
      <c r="J41" s="46" t="s">
        <v>125</v>
      </c>
      <c r="K41" s="47"/>
      <c r="L41" s="46" t="str">
        <f>$H$5</f>
        <v>御国野エイムスター</v>
      </c>
      <c r="M41" s="56"/>
      <c r="N41" s="15">
        <v>2</v>
      </c>
      <c r="O41" s="16" t="s">
        <v>17</v>
      </c>
      <c r="P41" s="15">
        <v>3</v>
      </c>
      <c r="Q41" s="56" t="str">
        <f>$K$5</f>
        <v>稲野ＪＦＣ</v>
      </c>
      <c r="R41" s="47"/>
      <c r="S41" s="46" t="s">
        <v>153</v>
      </c>
      <c r="T41" s="47"/>
    </row>
    <row r="42" spans="1:20" ht="16.5" customHeight="1">
      <c r="A42" s="42" t="s">
        <v>15</v>
      </c>
      <c r="B42" s="43"/>
      <c r="C42" s="48" t="str">
        <f>$B$17</f>
        <v>平岡北ＳＣ-Ｂ</v>
      </c>
      <c r="D42" s="57"/>
      <c r="E42" s="17">
        <v>1</v>
      </c>
      <c r="F42" s="18" t="s">
        <v>17</v>
      </c>
      <c r="G42" s="17">
        <v>0</v>
      </c>
      <c r="H42" s="57" t="str">
        <f>$E$17</f>
        <v>武庫ＪＳＣ</v>
      </c>
      <c r="I42" s="49"/>
      <c r="J42" s="48" t="s">
        <v>126</v>
      </c>
      <c r="K42" s="49"/>
      <c r="L42" s="48" t="str">
        <f>$H$17</f>
        <v>高槻桜台ＦＣ</v>
      </c>
      <c r="M42" s="57"/>
      <c r="N42" s="17">
        <v>5</v>
      </c>
      <c r="O42" s="18" t="s">
        <v>17</v>
      </c>
      <c r="P42" s="17">
        <v>0</v>
      </c>
      <c r="Q42" s="57" t="str">
        <f>$K$17</f>
        <v>江井島イレブン</v>
      </c>
      <c r="R42" s="49"/>
      <c r="S42" s="48" t="s">
        <v>131</v>
      </c>
      <c r="T42" s="49"/>
    </row>
    <row r="43" spans="1:20" ht="16.5" customHeight="1">
      <c r="A43" s="42" t="s">
        <v>16</v>
      </c>
      <c r="B43" s="43"/>
      <c r="C43" s="48" t="str">
        <f>$B$29</f>
        <v>真弓ＦＣ</v>
      </c>
      <c r="D43" s="57"/>
      <c r="E43" s="17">
        <v>6</v>
      </c>
      <c r="F43" s="18" t="s">
        <v>17</v>
      </c>
      <c r="G43" s="17">
        <v>0</v>
      </c>
      <c r="H43" s="57" t="str">
        <f>$E$29</f>
        <v>小田ＦＣ</v>
      </c>
      <c r="I43" s="49"/>
      <c r="J43" s="48" t="s">
        <v>266</v>
      </c>
      <c r="K43" s="49"/>
      <c r="L43" s="48" t="str">
        <f>$H$29</f>
        <v>リバースＦＣ</v>
      </c>
      <c r="M43" s="57"/>
      <c r="N43" s="17">
        <v>0</v>
      </c>
      <c r="O43" s="18" t="s">
        <v>17</v>
      </c>
      <c r="P43" s="17">
        <v>5</v>
      </c>
      <c r="Q43" s="57" t="str">
        <f>$K$29</f>
        <v>マリノＦＣ</v>
      </c>
      <c r="R43" s="49"/>
      <c r="S43" s="48" t="s">
        <v>132</v>
      </c>
      <c r="T43" s="49"/>
    </row>
    <row r="44" spans="1:20" ht="16.5" customHeight="1">
      <c r="A44" s="42" t="s">
        <v>7</v>
      </c>
      <c r="B44" s="43"/>
      <c r="C44" s="48" t="str">
        <f>$B$5</f>
        <v>猪名川・レッド</v>
      </c>
      <c r="D44" s="57"/>
      <c r="E44" s="17">
        <v>0</v>
      </c>
      <c r="F44" s="18" t="s">
        <v>17</v>
      </c>
      <c r="G44" s="17">
        <v>2</v>
      </c>
      <c r="H44" s="57" t="str">
        <f>$H$5</f>
        <v>御国野エイムスター</v>
      </c>
      <c r="I44" s="49"/>
      <c r="J44" s="48" t="s">
        <v>127</v>
      </c>
      <c r="K44" s="49"/>
      <c r="L44" s="48" t="str">
        <f>$E$5</f>
        <v>久米田ＦＣ八木・ブル</v>
      </c>
      <c r="M44" s="57"/>
      <c r="N44" s="17">
        <v>0</v>
      </c>
      <c r="O44" s="18" t="s">
        <v>17</v>
      </c>
      <c r="P44" s="17">
        <v>3</v>
      </c>
      <c r="Q44" s="57" t="str">
        <f>$K$5</f>
        <v>稲野ＪＦＣ</v>
      </c>
      <c r="R44" s="49"/>
      <c r="S44" s="48" t="s">
        <v>154</v>
      </c>
      <c r="T44" s="49"/>
    </row>
    <row r="45" spans="1:20" ht="16.5" customHeight="1">
      <c r="A45" s="42" t="s">
        <v>27</v>
      </c>
      <c r="B45" s="43"/>
      <c r="C45" s="48" t="str">
        <f>$B$17</f>
        <v>平岡北ＳＣ-Ｂ</v>
      </c>
      <c r="D45" s="57"/>
      <c r="E45" s="17">
        <v>0</v>
      </c>
      <c r="F45" s="18" t="s">
        <v>17</v>
      </c>
      <c r="G45" s="17">
        <v>6</v>
      </c>
      <c r="H45" s="57" t="str">
        <f>H17</f>
        <v>高槻桜台ＦＣ</v>
      </c>
      <c r="I45" s="49"/>
      <c r="J45" s="48" t="s">
        <v>128</v>
      </c>
      <c r="K45" s="49"/>
      <c r="L45" s="48" t="str">
        <f>$E$17</f>
        <v>武庫ＪＳＣ</v>
      </c>
      <c r="M45" s="57"/>
      <c r="N45" s="17">
        <v>1</v>
      </c>
      <c r="O45" s="18" t="s">
        <v>17</v>
      </c>
      <c r="P45" s="17">
        <v>3</v>
      </c>
      <c r="Q45" s="57" t="str">
        <f>K17</f>
        <v>江井島イレブン</v>
      </c>
      <c r="R45" s="49"/>
      <c r="S45" s="48" t="s">
        <v>133</v>
      </c>
      <c r="T45" s="49"/>
    </row>
    <row r="46" spans="1:20" ht="16.5" customHeight="1">
      <c r="A46" s="42" t="s">
        <v>28</v>
      </c>
      <c r="B46" s="43"/>
      <c r="C46" s="48" t="str">
        <f>$B$29</f>
        <v>真弓ＦＣ</v>
      </c>
      <c r="D46" s="57"/>
      <c r="E46" s="17">
        <v>4</v>
      </c>
      <c r="F46" s="18" t="s">
        <v>17</v>
      </c>
      <c r="G46" s="17">
        <v>1</v>
      </c>
      <c r="H46" s="57" t="str">
        <f>$H$29</f>
        <v>リバースＦＣ</v>
      </c>
      <c r="I46" s="49"/>
      <c r="J46" s="38" t="s">
        <v>268</v>
      </c>
      <c r="K46" s="39"/>
      <c r="L46" s="48" t="str">
        <f>$E$29</f>
        <v>小田ＦＣ</v>
      </c>
      <c r="M46" s="57"/>
      <c r="N46" s="17">
        <v>0</v>
      </c>
      <c r="O46" s="18" t="s">
        <v>17</v>
      </c>
      <c r="P46" s="17">
        <v>13</v>
      </c>
      <c r="Q46" s="57" t="str">
        <f>$K$29</f>
        <v>マリノＦＣ</v>
      </c>
      <c r="R46" s="49"/>
      <c r="S46" s="38" t="s">
        <v>134</v>
      </c>
      <c r="T46" s="39"/>
    </row>
    <row r="47" spans="1:20" ht="16.5" customHeight="1">
      <c r="A47" s="42" t="s">
        <v>10</v>
      </c>
      <c r="B47" s="43"/>
      <c r="C47" s="48" t="str">
        <f>$B$5</f>
        <v>猪名川・レッド</v>
      </c>
      <c r="D47" s="57"/>
      <c r="E47" s="17">
        <v>0</v>
      </c>
      <c r="F47" s="18" t="s">
        <v>17</v>
      </c>
      <c r="G47" s="17">
        <v>2</v>
      </c>
      <c r="H47" s="57" t="str">
        <f>$K$5</f>
        <v>稲野ＪＦＣ</v>
      </c>
      <c r="I47" s="49"/>
      <c r="J47" s="38" t="s">
        <v>129</v>
      </c>
      <c r="K47" s="39"/>
      <c r="L47" s="48" t="str">
        <f>$E$5</f>
        <v>久米田ＦＣ八木・ブル</v>
      </c>
      <c r="M47" s="57"/>
      <c r="N47" s="17">
        <v>0</v>
      </c>
      <c r="O47" s="18" t="s">
        <v>17</v>
      </c>
      <c r="P47" s="17">
        <v>5</v>
      </c>
      <c r="Q47" s="57" t="str">
        <f>$H$5</f>
        <v>御国野エイムスター</v>
      </c>
      <c r="R47" s="49"/>
      <c r="S47" s="38" t="s">
        <v>135</v>
      </c>
      <c r="T47" s="39"/>
    </row>
    <row r="48" spans="1:20" ht="16.5" customHeight="1">
      <c r="A48" s="42" t="s">
        <v>11</v>
      </c>
      <c r="B48" s="43"/>
      <c r="C48" s="48" t="str">
        <f>$B$17</f>
        <v>平岡北ＳＣ-Ｂ</v>
      </c>
      <c r="D48" s="57"/>
      <c r="E48" s="17">
        <v>1</v>
      </c>
      <c r="F48" s="18" t="s">
        <v>17</v>
      </c>
      <c r="G48" s="17">
        <v>1</v>
      </c>
      <c r="H48" s="57" t="str">
        <f>K17</f>
        <v>江井島イレブン</v>
      </c>
      <c r="I48" s="49"/>
      <c r="J48" s="38" t="s">
        <v>130</v>
      </c>
      <c r="K48" s="39"/>
      <c r="L48" s="48" t="str">
        <f>$E$17</f>
        <v>武庫ＪＳＣ</v>
      </c>
      <c r="M48" s="57"/>
      <c r="N48" s="17">
        <v>0</v>
      </c>
      <c r="O48" s="18" t="s">
        <v>17</v>
      </c>
      <c r="P48" s="17">
        <v>1</v>
      </c>
      <c r="Q48" s="57" t="str">
        <f>H17</f>
        <v>高槻桜台ＦＣ</v>
      </c>
      <c r="R48" s="49"/>
      <c r="S48" s="38" t="s">
        <v>136</v>
      </c>
      <c r="T48" s="39"/>
    </row>
    <row r="49" spans="1:20" ht="16.5" customHeight="1" thickBot="1">
      <c r="A49" s="76" t="s">
        <v>18</v>
      </c>
      <c r="B49" s="77"/>
      <c r="C49" s="54" t="str">
        <f>B29</f>
        <v>真弓ＦＣ</v>
      </c>
      <c r="D49" s="51"/>
      <c r="E49" s="19">
        <v>0</v>
      </c>
      <c r="F49" s="20" t="s">
        <v>17</v>
      </c>
      <c r="G49" s="19">
        <v>4</v>
      </c>
      <c r="H49" s="51" t="str">
        <f>K29</f>
        <v>マリノＦＣ</v>
      </c>
      <c r="I49" s="52"/>
      <c r="J49" s="40" t="s">
        <v>267</v>
      </c>
      <c r="K49" s="41"/>
      <c r="L49" s="54" t="str">
        <f>E29</f>
        <v>小田ＦＣ</v>
      </c>
      <c r="M49" s="51"/>
      <c r="N49" s="19">
        <v>0</v>
      </c>
      <c r="O49" s="20" t="s">
        <v>17</v>
      </c>
      <c r="P49" s="19">
        <v>1</v>
      </c>
      <c r="Q49" s="51" t="str">
        <f>H29</f>
        <v>リバースＦＣ</v>
      </c>
      <c r="R49" s="52"/>
      <c r="S49" s="40" t="s">
        <v>137</v>
      </c>
      <c r="T49" s="41"/>
    </row>
    <row r="50" spans="1:20" ht="14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  <row r="52" spans="10:11" ht="36.75" customHeight="1">
      <c r="J52" s="50"/>
      <c r="K52" s="50"/>
    </row>
  </sheetData>
  <sheetProtection/>
  <mergeCells count="173">
    <mergeCell ref="H5:J5"/>
    <mergeCell ref="A49:B49"/>
    <mergeCell ref="R6:R7"/>
    <mergeCell ref="R8:R9"/>
    <mergeCell ref="R10:R11"/>
    <mergeCell ref="Q8:Q9"/>
    <mergeCell ref="Q10:Q11"/>
    <mergeCell ref="Q6:Q7"/>
    <mergeCell ref="H17:J17"/>
    <mergeCell ref="A18:A19"/>
    <mergeCell ref="A1:T1"/>
    <mergeCell ref="A2:T2"/>
    <mergeCell ref="K5:M5"/>
    <mergeCell ref="A10:A11"/>
    <mergeCell ref="B6:D7"/>
    <mergeCell ref="B5:D5"/>
    <mergeCell ref="E5:G5"/>
    <mergeCell ref="E8:G9"/>
    <mergeCell ref="H10:J11"/>
    <mergeCell ref="A6:A7"/>
    <mergeCell ref="A20:A21"/>
    <mergeCell ref="B18:D19"/>
    <mergeCell ref="A8:A9"/>
    <mergeCell ref="A3:C3"/>
    <mergeCell ref="A4:B4"/>
    <mergeCell ref="A16:B16"/>
    <mergeCell ref="O20:O21"/>
    <mergeCell ref="O22:O23"/>
    <mergeCell ref="B17:D17"/>
    <mergeCell ref="E17:G17"/>
    <mergeCell ref="O18:O19"/>
    <mergeCell ref="P24:P25"/>
    <mergeCell ref="H22:J23"/>
    <mergeCell ref="A24:A25"/>
    <mergeCell ref="E29:G29"/>
    <mergeCell ref="A22:A23"/>
    <mergeCell ref="K29:M29"/>
    <mergeCell ref="A28:B28"/>
    <mergeCell ref="Q24:Q25"/>
    <mergeCell ref="R24:R25"/>
    <mergeCell ref="K12:M13"/>
    <mergeCell ref="O32:O33"/>
    <mergeCell ref="P32:P33"/>
    <mergeCell ref="K24:M25"/>
    <mergeCell ref="N18:N19"/>
    <mergeCell ref="N20:N21"/>
    <mergeCell ref="N22:N23"/>
    <mergeCell ref="K17:M17"/>
    <mergeCell ref="Q12:Q13"/>
    <mergeCell ref="R12:R13"/>
    <mergeCell ref="O36:O37"/>
    <mergeCell ref="P36:P37"/>
    <mergeCell ref="P22:P23"/>
    <mergeCell ref="R22:R23"/>
    <mergeCell ref="R18:R19"/>
    <mergeCell ref="R30:R31"/>
    <mergeCell ref="R34:R35"/>
    <mergeCell ref="R20:R21"/>
    <mergeCell ref="Q18:Q19"/>
    <mergeCell ref="Q20:Q21"/>
    <mergeCell ref="Q22:Q23"/>
    <mergeCell ref="P18:P19"/>
    <mergeCell ref="P20:P21"/>
    <mergeCell ref="R32:R33"/>
    <mergeCell ref="N30:N31"/>
    <mergeCell ref="O30:O31"/>
    <mergeCell ref="P30:P31"/>
    <mergeCell ref="N32:N33"/>
    <mergeCell ref="Q30:Q31"/>
    <mergeCell ref="A41:B41"/>
    <mergeCell ref="A42:B42"/>
    <mergeCell ref="L40:R40"/>
    <mergeCell ref="N24:N25"/>
    <mergeCell ref="O24:O25"/>
    <mergeCell ref="H29:J29"/>
    <mergeCell ref="A32:A33"/>
    <mergeCell ref="E32:G33"/>
    <mergeCell ref="B29:D29"/>
    <mergeCell ref="Q32:Q33"/>
    <mergeCell ref="O10:O11"/>
    <mergeCell ref="P10:P11"/>
    <mergeCell ref="O12:O13"/>
    <mergeCell ref="P12:P13"/>
    <mergeCell ref="C44:D44"/>
    <mergeCell ref="A34:A35"/>
    <mergeCell ref="H34:J35"/>
    <mergeCell ref="A12:A13"/>
    <mergeCell ref="A40:B40"/>
    <mergeCell ref="C40:I40"/>
    <mergeCell ref="A30:A31"/>
    <mergeCell ref="B30:D31"/>
    <mergeCell ref="E20:G21"/>
    <mergeCell ref="A36:A37"/>
    <mergeCell ref="C41:D41"/>
    <mergeCell ref="C42:D42"/>
    <mergeCell ref="C43:D43"/>
    <mergeCell ref="J40:K40"/>
    <mergeCell ref="H41:I41"/>
    <mergeCell ref="H42:I42"/>
    <mergeCell ref="H43:I43"/>
    <mergeCell ref="N6:N7"/>
    <mergeCell ref="N8:N9"/>
    <mergeCell ref="N10:N11"/>
    <mergeCell ref="N12:N13"/>
    <mergeCell ref="A47:B47"/>
    <mergeCell ref="A43:B43"/>
    <mergeCell ref="A44:B44"/>
    <mergeCell ref="A45:B45"/>
    <mergeCell ref="A46:B46"/>
    <mergeCell ref="C47:D47"/>
    <mergeCell ref="C48:D48"/>
    <mergeCell ref="J45:K45"/>
    <mergeCell ref="J46:K46"/>
    <mergeCell ref="H48:I48"/>
    <mergeCell ref="H45:I45"/>
    <mergeCell ref="H46:I46"/>
    <mergeCell ref="H47:I47"/>
    <mergeCell ref="C45:D45"/>
    <mergeCell ref="C46:D46"/>
    <mergeCell ref="L41:M41"/>
    <mergeCell ref="L42:M42"/>
    <mergeCell ref="L43:M43"/>
    <mergeCell ref="L44:M44"/>
    <mergeCell ref="H44:I44"/>
    <mergeCell ref="Q46:R46"/>
    <mergeCell ref="Q47:R47"/>
    <mergeCell ref="Q48:R48"/>
    <mergeCell ref="L47:M47"/>
    <mergeCell ref="L48:M48"/>
    <mergeCell ref="J47:K47"/>
    <mergeCell ref="J48:K48"/>
    <mergeCell ref="L45:M45"/>
    <mergeCell ref="L46:M46"/>
    <mergeCell ref="Q34:Q35"/>
    <mergeCell ref="N34:N35"/>
    <mergeCell ref="O34:O35"/>
    <mergeCell ref="P34:P35"/>
    <mergeCell ref="O6:O7"/>
    <mergeCell ref="P6:P7"/>
    <mergeCell ref="O8:O9"/>
    <mergeCell ref="P8:P9"/>
    <mergeCell ref="Q36:Q37"/>
    <mergeCell ref="R36:R37"/>
    <mergeCell ref="K36:M37"/>
    <mergeCell ref="N36:N37"/>
    <mergeCell ref="S47:T47"/>
    <mergeCell ref="J41:K41"/>
    <mergeCell ref="J42:K42"/>
    <mergeCell ref="J43:K43"/>
    <mergeCell ref="J44:K44"/>
    <mergeCell ref="Q41:R41"/>
    <mergeCell ref="Q42:R42"/>
    <mergeCell ref="Q43:R43"/>
    <mergeCell ref="Q44:R44"/>
    <mergeCell ref="Q45:R45"/>
    <mergeCell ref="J52:K52"/>
    <mergeCell ref="Q49:R49"/>
    <mergeCell ref="A50:T50"/>
    <mergeCell ref="H49:I49"/>
    <mergeCell ref="J49:K49"/>
    <mergeCell ref="C49:D49"/>
    <mergeCell ref="L49:M49"/>
    <mergeCell ref="A51:T51"/>
    <mergeCell ref="S48:T48"/>
    <mergeCell ref="S49:T49"/>
    <mergeCell ref="A48:B48"/>
    <mergeCell ref="S40:T40"/>
    <mergeCell ref="S41:T41"/>
    <mergeCell ref="S42:T42"/>
    <mergeCell ref="S43:T43"/>
    <mergeCell ref="S44:T44"/>
    <mergeCell ref="S45:T45"/>
    <mergeCell ref="S46:T46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51"/>
  <sheetViews>
    <sheetView workbookViewId="0" topLeftCell="A31">
      <selection activeCell="H48" sqref="H48:I48"/>
    </sheetView>
  </sheetViews>
  <sheetFormatPr defaultColWidth="13.625" defaultRowHeight="36.75" customHeight="1"/>
  <cols>
    <col min="1" max="1" width="10.625" style="1" customWidth="1"/>
    <col min="2" max="23" width="4.75390625" style="1" customWidth="1"/>
    <col min="24" max="16384" width="13.625" style="1" customWidth="1"/>
  </cols>
  <sheetData>
    <row r="1" spans="1:20" ht="16.5" customHeight="1">
      <c r="A1" s="75" t="s">
        <v>259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6.5" customHeight="1">
      <c r="A2" s="75" t="s">
        <v>35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5" ht="16.5" customHeight="1">
      <c r="A3" s="74" t="s">
        <v>263</v>
      </c>
      <c r="B3" s="74"/>
      <c r="C3" s="74"/>
      <c r="D3" s="4"/>
      <c r="E3" s="4"/>
    </row>
    <row r="4" spans="1:5" ht="16.5" customHeight="1" thickBot="1">
      <c r="A4" s="73" t="s">
        <v>254</v>
      </c>
      <c r="B4" s="73"/>
      <c r="C4" s="4"/>
      <c r="D4" s="4"/>
      <c r="E4" s="4"/>
    </row>
    <row r="5" spans="1:18" ht="16.5" customHeight="1" thickBot="1">
      <c r="A5" s="5"/>
      <c r="B5" s="37" t="s">
        <v>108</v>
      </c>
      <c r="C5" s="70"/>
      <c r="D5" s="72"/>
      <c r="E5" s="37" t="s">
        <v>78</v>
      </c>
      <c r="F5" s="70"/>
      <c r="G5" s="72"/>
      <c r="H5" s="37" t="s">
        <v>37</v>
      </c>
      <c r="I5" s="70"/>
      <c r="J5" s="70"/>
      <c r="K5" s="37" t="s">
        <v>79</v>
      </c>
      <c r="L5" s="70"/>
      <c r="M5" s="70"/>
      <c r="N5" s="2" t="s">
        <v>0</v>
      </c>
      <c r="O5" s="2" t="s">
        <v>1</v>
      </c>
      <c r="P5" s="2" t="s">
        <v>2</v>
      </c>
      <c r="Q5" s="2" t="s">
        <v>3</v>
      </c>
      <c r="R5" s="2" t="s">
        <v>4</v>
      </c>
    </row>
    <row r="6" spans="1:18" ht="16.5" customHeight="1" thickBot="1">
      <c r="A6" s="66" t="str">
        <f>$B$5</f>
        <v>加古川たんぽぽ・ｶﾘｵｶ</v>
      </c>
      <c r="B6" s="60"/>
      <c r="C6" s="61"/>
      <c r="D6" s="33"/>
      <c r="E6" s="6">
        <f>E41</f>
        <v>0</v>
      </c>
      <c r="F6" s="7" t="s">
        <v>17</v>
      </c>
      <c r="G6" s="8">
        <f>G41</f>
        <v>7</v>
      </c>
      <c r="H6" s="9">
        <f>E55</f>
        <v>0</v>
      </c>
      <c r="I6" s="7" t="s">
        <v>17</v>
      </c>
      <c r="J6" s="9">
        <v>9</v>
      </c>
      <c r="K6" s="6">
        <f>E58</f>
        <v>0</v>
      </c>
      <c r="L6" s="7" t="s">
        <v>17</v>
      </c>
      <c r="M6" s="9">
        <v>2</v>
      </c>
      <c r="N6" s="64">
        <f>SUM(L7,I7,F7)</f>
        <v>0</v>
      </c>
      <c r="O6" s="64">
        <f>SUM(E6,H6,K6)</f>
        <v>0</v>
      </c>
      <c r="P6" s="64">
        <f>SUM(G6,J6,M6)</f>
        <v>18</v>
      </c>
      <c r="Q6" s="58">
        <f>$O$6-$P$6</f>
        <v>-18</v>
      </c>
      <c r="R6" s="58">
        <v>4</v>
      </c>
    </row>
    <row r="7" spans="1:18" ht="16.5" customHeight="1" thickBot="1">
      <c r="A7" s="67"/>
      <c r="B7" s="62"/>
      <c r="C7" s="63"/>
      <c r="D7" s="34"/>
      <c r="E7" s="10" t="s">
        <v>5</v>
      </c>
      <c r="F7" s="5">
        <v>0</v>
      </c>
      <c r="G7" s="11"/>
      <c r="H7" s="12" t="s">
        <v>5</v>
      </c>
      <c r="I7" s="5">
        <v>0</v>
      </c>
      <c r="J7" s="12"/>
      <c r="K7" s="10" t="s">
        <v>5</v>
      </c>
      <c r="L7" s="5">
        <v>0</v>
      </c>
      <c r="M7" s="12"/>
      <c r="N7" s="65"/>
      <c r="O7" s="65"/>
      <c r="P7" s="65"/>
      <c r="Q7" s="59"/>
      <c r="R7" s="59"/>
    </row>
    <row r="8" spans="1:18" ht="16.5" customHeight="1" thickBot="1">
      <c r="A8" s="66" t="str">
        <f>$E$5</f>
        <v>伊丹ＦＣＪｒ</v>
      </c>
      <c r="B8" s="6">
        <f>G41</f>
        <v>7</v>
      </c>
      <c r="C8" s="7" t="s">
        <v>17</v>
      </c>
      <c r="D8" s="8">
        <f>E41</f>
        <v>0</v>
      </c>
      <c r="E8" s="60"/>
      <c r="F8" s="61"/>
      <c r="G8" s="33"/>
      <c r="H8" s="6">
        <v>1</v>
      </c>
      <c r="I8" s="7" t="s">
        <v>17</v>
      </c>
      <c r="J8" s="9">
        <v>1</v>
      </c>
      <c r="K8" s="6">
        <v>3</v>
      </c>
      <c r="L8" s="7" t="s">
        <v>17</v>
      </c>
      <c r="M8" s="9">
        <f>$P$55</f>
        <v>0</v>
      </c>
      <c r="N8" s="64">
        <f>SUM(L9,I9,C9)</f>
        <v>7</v>
      </c>
      <c r="O8" s="64">
        <f>SUM(B8,H8,K8)</f>
        <v>11</v>
      </c>
      <c r="P8" s="64">
        <f>SUM(M8,J8,D8)</f>
        <v>1</v>
      </c>
      <c r="Q8" s="58">
        <f>$O$8-$P$8</f>
        <v>10</v>
      </c>
      <c r="R8" s="58">
        <v>2</v>
      </c>
    </row>
    <row r="9" spans="1:18" ht="16.5" customHeight="1" thickBot="1">
      <c r="A9" s="67"/>
      <c r="B9" s="10" t="s">
        <v>5</v>
      </c>
      <c r="C9" s="5">
        <v>3</v>
      </c>
      <c r="D9" s="11"/>
      <c r="E9" s="62"/>
      <c r="F9" s="63"/>
      <c r="G9" s="34"/>
      <c r="H9" s="10" t="s">
        <v>5</v>
      </c>
      <c r="I9" s="5">
        <v>1</v>
      </c>
      <c r="J9" s="12"/>
      <c r="K9" s="10" t="s">
        <v>5</v>
      </c>
      <c r="L9" s="5">
        <v>3</v>
      </c>
      <c r="M9" s="12"/>
      <c r="N9" s="65"/>
      <c r="O9" s="65"/>
      <c r="P9" s="65"/>
      <c r="Q9" s="59"/>
      <c r="R9" s="59"/>
    </row>
    <row r="10" spans="1:18" ht="16.5" customHeight="1" thickBot="1">
      <c r="A10" s="66" t="str">
        <f>$H$5</f>
        <v>梶ＦＣ</v>
      </c>
      <c r="B10" s="6">
        <v>9</v>
      </c>
      <c r="C10" s="7" t="s">
        <v>17</v>
      </c>
      <c r="D10" s="8">
        <f>E55</f>
        <v>0</v>
      </c>
      <c r="E10" s="6">
        <v>1</v>
      </c>
      <c r="F10" s="7" t="s">
        <v>75</v>
      </c>
      <c r="G10" s="8">
        <v>1</v>
      </c>
      <c r="H10" s="60"/>
      <c r="I10" s="61"/>
      <c r="J10" s="61"/>
      <c r="K10" s="6">
        <v>1</v>
      </c>
      <c r="L10" s="7" t="s">
        <v>17</v>
      </c>
      <c r="M10" s="9">
        <f>$P$52</f>
        <v>0</v>
      </c>
      <c r="N10" s="64">
        <f>L11+F11+C11</f>
        <v>7</v>
      </c>
      <c r="O10" s="64">
        <f>SUM(B10,E10,K10)</f>
        <v>11</v>
      </c>
      <c r="P10" s="64">
        <f>SUM(M10,G10,D10)</f>
        <v>1</v>
      </c>
      <c r="Q10" s="58">
        <f>$O$10-$P$10</f>
        <v>10</v>
      </c>
      <c r="R10" s="58">
        <v>1</v>
      </c>
    </row>
    <row r="11" spans="1:18" ht="16.5" customHeight="1" thickBot="1">
      <c r="A11" s="67"/>
      <c r="B11" s="10" t="s">
        <v>5</v>
      </c>
      <c r="C11" s="5">
        <v>3</v>
      </c>
      <c r="D11" s="11"/>
      <c r="E11" s="10" t="s">
        <v>5</v>
      </c>
      <c r="F11" s="5">
        <v>1</v>
      </c>
      <c r="G11" s="11"/>
      <c r="H11" s="62"/>
      <c r="I11" s="63"/>
      <c r="J11" s="63"/>
      <c r="K11" s="10" t="s">
        <v>5</v>
      </c>
      <c r="L11" s="5">
        <v>3</v>
      </c>
      <c r="M11" s="12"/>
      <c r="N11" s="65"/>
      <c r="O11" s="65"/>
      <c r="P11" s="65"/>
      <c r="Q11" s="59"/>
      <c r="R11" s="59"/>
    </row>
    <row r="12" spans="1:18" ht="16.5" customHeight="1" thickBot="1">
      <c r="A12" s="66" t="str">
        <f>$K$5</f>
        <v>明石ＦＣ</v>
      </c>
      <c r="B12" s="6">
        <v>2</v>
      </c>
      <c r="C12" s="7" t="s">
        <v>17</v>
      </c>
      <c r="D12" s="8">
        <f>E58</f>
        <v>0</v>
      </c>
      <c r="E12" s="6">
        <f>$P$55</f>
        <v>0</v>
      </c>
      <c r="F12" s="7" t="s">
        <v>76</v>
      </c>
      <c r="G12" s="8">
        <v>3</v>
      </c>
      <c r="H12" s="6">
        <f>$P$52</f>
        <v>0</v>
      </c>
      <c r="I12" s="7" t="s">
        <v>17</v>
      </c>
      <c r="J12" s="8">
        <v>1</v>
      </c>
      <c r="K12" s="60"/>
      <c r="L12" s="61"/>
      <c r="M12" s="61"/>
      <c r="N12" s="64">
        <f>SUM(I13,F13,C13)</f>
        <v>3</v>
      </c>
      <c r="O12" s="64">
        <f>SUM(B12,E12,H12)</f>
        <v>2</v>
      </c>
      <c r="P12" s="64">
        <f>SUM(J12,G12,D12)</f>
        <v>4</v>
      </c>
      <c r="Q12" s="58">
        <f>$O$12-$P$12</f>
        <v>-2</v>
      </c>
      <c r="R12" s="58">
        <v>3</v>
      </c>
    </row>
    <row r="13" spans="1:18" ht="16.5" customHeight="1" thickBot="1">
      <c r="A13" s="67"/>
      <c r="B13" s="10" t="s">
        <v>5</v>
      </c>
      <c r="C13" s="5">
        <v>3</v>
      </c>
      <c r="D13" s="11"/>
      <c r="E13" s="10" t="s">
        <v>5</v>
      </c>
      <c r="F13" s="5">
        <v>0</v>
      </c>
      <c r="G13" s="11"/>
      <c r="H13" s="10" t="s">
        <v>5</v>
      </c>
      <c r="I13" s="5">
        <v>0</v>
      </c>
      <c r="J13" s="11"/>
      <c r="K13" s="62"/>
      <c r="L13" s="63"/>
      <c r="M13" s="63"/>
      <c r="N13" s="65"/>
      <c r="O13" s="65"/>
      <c r="P13" s="65"/>
      <c r="Q13" s="59"/>
      <c r="R13" s="59"/>
    </row>
    <row r="14" spans="1:1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5" ht="16.5" customHeight="1" thickBot="1">
      <c r="A16" s="73" t="s">
        <v>255</v>
      </c>
      <c r="B16" s="73"/>
      <c r="C16" s="4"/>
      <c r="D16" s="4"/>
      <c r="E16" s="4"/>
    </row>
    <row r="17" spans="1:18" ht="16.5" customHeight="1" thickBot="1">
      <c r="A17" s="5"/>
      <c r="B17" s="37" t="s">
        <v>32</v>
      </c>
      <c r="C17" s="70"/>
      <c r="D17" s="72"/>
      <c r="E17" s="37" t="s">
        <v>247</v>
      </c>
      <c r="F17" s="70"/>
      <c r="G17" s="72"/>
      <c r="H17" s="37" t="s">
        <v>98</v>
      </c>
      <c r="I17" s="70"/>
      <c r="J17" s="70"/>
      <c r="K17" s="37" t="s">
        <v>80</v>
      </c>
      <c r="L17" s="70"/>
      <c r="M17" s="70"/>
      <c r="N17" s="2" t="s">
        <v>0</v>
      </c>
      <c r="O17" s="2" t="s">
        <v>1</v>
      </c>
      <c r="P17" s="2" t="s">
        <v>2</v>
      </c>
      <c r="Q17" s="2" t="s">
        <v>3</v>
      </c>
      <c r="R17" s="2" t="s">
        <v>4</v>
      </c>
    </row>
    <row r="18" spans="1:18" ht="16.5" customHeight="1" thickBot="1">
      <c r="A18" s="66" t="str">
        <f>$B$17</f>
        <v>池の里ＪＳＣ</v>
      </c>
      <c r="B18" s="60"/>
      <c r="C18" s="61"/>
      <c r="D18" s="33"/>
      <c r="E18" s="6">
        <v>1</v>
      </c>
      <c r="F18" s="7" t="s">
        <v>17</v>
      </c>
      <c r="G18" s="8">
        <f>G66</f>
        <v>0</v>
      </c>
      <c r="H18" s="9">
        <v>8</v>
      </c>
      <c r="I18" s="7" t="s">
        <v>17</v>
      </c>
      <c r="J18" s="9">
        <f>G69</f>
        <v>0</v>
      </c>
      <c r="K18" s="6">
        <v>1</v>
      </c>
      <c r="L18" s="7" t="s">
        <v>17</v>
      </c>
      <c r="M18" s="9">
        <v>1</v>
      </c>
      <c r="N18" s="64">
        <f>SUM(L19,I19,F19)</f>
        <v>7</v>
      </c>
      <c r="O18" s="64">
        <f>SUM(E18,H18,K18)</f>
        <v>10</v>
      </c>
      <c r="P18" s="64">
        <f>SUM(G18,J18,M18)</f>
        <v>1</v>
      </c>
      <c r="Q18" s="58">
        <f>O18-P18</f>
        <v>9</v>
      </c>
      <c r="R18" s="58">
        <v>1</v>
      </c>
    </row>
    <row r="19" spans="1:18" ht="16.5" customHeight="1" thickBot="1">
      <c r="A19" s="67"/>
      <c r="B19" s="62"/>
      <c r="C19" s="63"/>
      <c r="D19" s="34"/>
      <c r="E19" s="10" t="s">
        <v>5</v>
      </c>
      <c r="F19" s="5">
        <v>3</v>
      </c>
      <c r="G19" s="11"/>
      <c r="H19" s="12" t="s">
        <v>5</v>
      </c>
      <c r="I19" s="5">
        <v>3</v>
      </c>
      <c r="J19" s="12"/>
      <c r="K19" s="10" t="s">
        <v>5</v>
      </c>
      <c r="L19" s="5">
        <v>1</v>
      </c>
      <c r="M19" s="12"/>
      <c r="N19" s="65"/>
      <c r="O19" s="65"/>
      <c r="P19" s="65"/>
      <c r="Q19" s="59"/>
      <c r="R19" s="59"/>
    </row>
    <row r="20" spans="1:70" ht="16.5" customHeight="1" thickBot="1">
      <c r="A20" s="66" t="str">
        <f>$E$17</f>
        <v>高砂レッドスター</v>
      </c>
      <c r="B20" s="6">
        <f>G66</f>
        <v>0</v>
      </c>
      <c r="C20" s="7" t="s">
        <v>17</v>
      </c>
      <c r="D20" s="8">
        <v>1</v>
      </c>
      <c r="E20" s="60"/>
      <c r="F20" s="61"/>
      <c r="G20" s="33"/>
      <c r="H20" s="6">
        <v>4</v>
      </c>
      <c r="I20" s="7" t="s">
        <v>17</v>
      </c>
      <c r="J20" s="9">
        <f>P72</f>
        <v>0</v>
      </c>
      <c r="K20" s="6">
        <v>4</v>
      </c>
      <c r="L20" s="7" t="s">
        <v>17</v>
      </c>
      <c r="M20" s="9">
        <f>$P$55</f>
        <v>0</v>
      </c>
      <c r="N20" s="64">
        <f>SUM(L21,I21,C21)</f>
        <v>6</v>
      </c>
      <c r="O20" s="64">
        <f>SUM(B20,H20,K20)</f>
        <v>8</v>
      </c>
      <c r="P20" s="64">
        <f>SUM(M20,J20,D20)</f>
        <v>1</v>
      </c>
      <c r="Q20" s="58">
        <f>O20-P20</f>
        <v>7</v>
      </c>
      <c r="R20" s="58">
        <v>2</v>
      </c>
      <c r="BN20" s="14"/>
      <c r="BR20" s="14"/>
    </row>
    <row r="21" spans="1:18" ht="16.5" customHeight="1" thickBot="1">
      <c r="A21" s="67"/>
      <c r="B21" s="10" t="s">
        <v>5</v>
      </c>
      <c r="C21" s="5">
        <v>0</v>
      </c>
      <c r="D21" s="11"/>
      <c r="E21" s="62"/>
      <c r="F21" s="63"/>
      <c r="G21" s="34"/>
      <c r="H21" s="10" t="s">
        <v>5</v>
      </c>
      <c r="I21" s="5">
        <v>3</v>
      </c>
      <c r="J21" s="12"/>
      <c r="K21" s="10" t="s">
        <v>5</v>
      </c>
      <c r="L21" s="5">
        <v>3</v>
      </c>
      <c r="M21" s="12"/>
      <c r="N21" s="65"/>
      <c r="O21" s="65"/>
      <c r="P21" s="65"/>
      <c r="Q21" s="59"/>
      <c r="R21" s="59"/>
    </row>
    <row r="22" spans="1:18" ht="16.5" customHeight="1" thickBot="1">
      <c r="A22" s="66" t="str">
        <f>$H$17</f>
        <v>ｱﾐﾃｨｴ草津・Ｂ</v>
      </c>
      <c r="B22" s="6">
        <f>G69</f>
        <v>0</v>
      </c>
      <c r="C22" s="7" t="s">
        <v>17</v>
      </c>
      <c r="D22" s="8">
        <v>8</v>
      </c>
      <c r="E22" s="6">
        <f>P72</f>
        <v>0</v>
      </c>
      <c r="F22" s="7" t="s">
        <v>75</v>
      </c>
      <c r="G22" s="8">
        <v>4</v>
      </c>
      <c r="H22" s="60"/>
      <c r="I22" s="61"/>
      <c r="J22" s="61"/>
      <c r="K22" s="6">
        <f>N66</f>
        <v>0</v>
      </c>
      <c r="L22" s="7" t="s">
        <v>17</v>
      </c>
      <c r="M22" s="9">
        <v>1</v>
      </c>
      <c r="N22" s="64">
        <f>L23+F23+C23</f>
        <v>0</v>
      </c>
      <c r="O22" s="64">
        <f>SUM(B22,E22,K22)</f>
        <v>0</v>
      </c>
      <c r="P22" s="64">
        <f>SUM(M22,G22,D22)</f>
        <v>13</v>
      </c>
      <c r="Q22" s="58">
        <f>O22-P22</f>
        <v>-13</v>
      </c>
      <c r="R22" s="58">
        <v>4</v>
      </c>
    </row>
    <row r="23" spans="1:18" ht="16.5" customHeight="1" thickBot="1">
      <c r="A23" s="67"/>
      <c r="B23" s="10" t="s">
        <v>5</v>
      </c>
      <c r="C23" s="5">
        <v>0</v>
      </c>
      <c r="D23" s="11"/>
      <c r="E23" s="10" t="s">
        <v>5</v>
      </c>
      <c r="F23" s="5">
        <v>0</v>
      </c>
      <c r="G23" s="11"/>
      <c r="H23" s="62"/>
      <c r="I23" s="63"/>
      <c r="J23" s="63"/>
      <c r="K23" s="10" t="s">
        <v>5</v>
      </c>
      <c r="L23" s="5">
        <v>0</v>
      </c>
      <c r="M23" s="12"/>
      <c r="N23" s="65"/>
      <c r="O23" s="65"/>
      <c r="P23" s="65"/>
      <c r="Q23" s="59"/>
      <c r="R23" s="59"/>
    </row>
    <row r="24" spans="1:18" ht="16.5" customHeight="1" thickBot="1">
      <c r="A24" s="66" t="str">
        <f>$K$17</f>
        <v>別所ＦＣ</v>
      </c>
      <c r="B24" s="6">
        <v>1</v>
      </c>
      <c r="C24" s="7" t="s">
        <v>17</v>
      </c>
      <c r="D24" s="8">
        <v>1</v>
      </c>
      <c r="E24" s="6">
        <f>$P$55</f>
        <v>0</v>
      </c>
      <c r="F24" s="7" t="s">
        <v>76</v>
      </c>
      <c r="G24" s="8">
        <v>4</v>
      </c>
      <c r="H24" s="6">
        <v>1</v>
      </c>
      <c r="I24" s="7" t="s">
        <v>17</v>
      </c>
      <c r="J24" s="8">
        <f>N66</f>
        <v>0</v>
      </c>
      <c r="K24" s="60"/>
      <c r="L24" s="61"/>
      <c r="M24" s="61"/>
      <c r="N24" s="64">
        <f>SUM(I25,F25,C25)</f>
        <v>4</v>
      </c>
      <c r="O24" s="64">
        <f>SUM(B24,E24,H24)</f>
        <v>2</v>
      </c>
      <c r="P24" s="64">
        <f>SUM(J24,G24,D24)</f>
        <v>5</v>
      </c>
      <c r="Q24" s="58">
        <f>O24-P24</f>
        <v>-3</v>
      </c>
      <c r="R24" s="58">
        <v>3</v>
      </c>
    </row>
    <row r="25" spans="1:18" ht="16.5" customHeight="1" thickBot="1">
      <c r="A25" s="67"/>
      <c r="B25" s="10" t="s">
        <v>5</v>
      </c>
      <c r="C25" s="5">
        <v>1</v>
      </c>
      <c r="D25" s="11"/>
      <c r="E25" s="10" t="s">
        <v>5</v>
      </c>
      <c r="F25" s="5">
        <v>0</v>
      </c>
      <c r="G25" s="11"/>
      <c r="H25" s="10" t="s">
        <v>5</v>
      </c>
      <c r="I25" s="5">
        <v>3</v>
      </c>
      <c r="J25" s="11"/>
      <c r="K25" s="62"/>
      <c r="L25" s="63"/>
      <c r="M25" s="63"/>
      <c r="N25" s="65"/>
      <c r="O25" s="65"/>
      <c r="P25" s="65"/>
      <c r="Q25" s="59"/>
      <c r="R25" s="59"/>
    </row>
    <row r="26" spans="1:15" ht="16.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5" ht="16.5" customHeight="1" thickBot="1">
      <c r="A28" s="73" t="s">
        <v>256</v>
      </c>
      <c r="B28" s="73"/>
      <c r="C28" s="4"/>
      <c r="D28" s="4"/>
      <c r="E28" s="4"/>
    </row>
    <row r="29" spans="1:18" ht="16.5" customHeight="1" thickBot="1">
      <c r="A29" s="5"/>
      <c r="B29" s="37" t="s">
        <v>230</v>
      </c>
      <c r="C29" s="70"/>
      <c r="D29" s="72"/>
      <c r="E29" s="37" t="s">
        <v>109</v>
      </c>
      <c r="F29" s="70"/>
      <c r="G29" s="72"/>
      <c r="H29" s="37" t="s">
        <v>119</v>
      </c>
      <c r="I29" s="70"/>
      <c r="J29" s="70"/>
      <c r="K29" s="37" t="s">
        <v>227</v>
      </c>
      <c r="L29" s="70"/>
      <c r="M29" s="70"/>
      <c r="N29" s="2" t="s">
        <v>0</v>
      </c>
      <c r="O29" s="2" t="s">
        <v>1</v>
      </c>
      <c r="P29" s="2" t="s">
        <v>2</v>
      </c>
      <c r="Q29" s="2" t="s">
        <v>3</v>
      </c>
      <c r="R29" s="2" t="s">
        <v>4</v>
      </c>
    </row>
    <row r="30" spans="1:18" ht="16.5" customHeight="1" thickBot="1">
      <c r="A30" s="66" t="str">
        <f>$B$29</f>
        <v>知多ＴＣ Ｕ-12</v>
      </c>
      <c r="B30" s="60"/>
      <c r="C30" s="61"/>
      <c r="D30" s="33"/>
      <c r="E30" s="6">
        <v>14</v>
      </c>
      <c r="F30" s="7" t="s">
        <v>17</v>
      </c>
      <c r="G30" s="8">
        <f>G80</f>
        <v>0</v>
      </c>
      <c r="H30" s="9">
        <v>5</v>
      </c>
      <c r="I30" s="7" t="s">
        <v>17</v>
      </c>
      <c r="J30" s="9">
        <f>G83</f>
        <v>0</v>
      </c>
      <c r="K30" s="6">
        <v>1</v>
      </c>
      <c r="L30" s="7" t="s">
        <v>17</v>
      </c>
      <c r="M30" s="9">
        <v>1</v>
      </c>
      <c r="N30" s="64">
        <f>SUM(L31,I31,F31)</f>
        <v>7</v>
      </c>
      <c r="O30" s="64">
        <f>SUM(E30,H30,K30)</f>
        <v>20</v>
      </c>
      <c r="P30" s="64">
        <f>SUM(G30,J30,M30)</f>
        <v>1</v>
      </c>
      <c r="Q30" s="58">
        <f>O30-P30</f>
        <v>19</v>
      </c>
      <c r="R30" s="58">
        <v>2</v>
      </c>
    </row>
    <row r="31" spans="1:18" ht="16.5" customHeight="1" thickBot="1">
      <c r="A31" s="67"/>
      <c r="B31" s="62"/>
      <c r="C31" s="63"/>
      <c r="D31" s="34"/>
      <c r="E31" s="10" t="s">
        <v>5</v>
      </c>
      <c r="F31" s="5">
        <v>3</v>
      </c>
      <c r="G31" s="11"/>
      <c r="H31" s="12" t="s">
        <v>5</v>
      </c>
      <c r="I31" s="5">
        <v>3</v>
      </c>
      <c r="J31" s="12"/>
      <c r="K31" s="10" t="s">
        <v>5</v>
      </c>
      <c r="L31" s="5">
        <v>1</v>
      </c>
      <c r="M31" s="12"/>
      <c r="N31" s="65"/>
      <c r="O31" s="65"/>
      <c r="P31" s="65"/>
      <c r="Q31" s="59"/>
      <c r="R31" s="59"/>
    </row>
    <row r="32" spans="1:18" ht="16.5" customHeight="1" thickBot="1">
      <c r="A32" s="66" t="str">
        <f>$E$29</f>
        <v>泉大津・ｽﾍﾟﾗﾝﾂｧ</v>
      </c>
      <c r="B32" s="6">
        <f>G80</f>
        <v>0</v>
      </c>
      <c r="C32" s="7" t="s">
        <v>17</v>
      </c>
      <c r="D32" s="8">
        <v>14</v>
      </c>
      <c r="E32" s="60"/>
      <c r="F32" s="61"/>
      <c r="G32" s="33"/>
      <c r="H32" s="6">
        <f>N86</f>
        <v>0</v>
      </c>
      <c r="I32" s="7" t="s">
        <v>17</v>
      </c>
      <c r="J32" s="9">
        <v>4</v>
      </c>
      <c r="K32" s="6">
        <f>N83</f>
        <v>0</v>
      </c>
      <c r="L32" s="7" t="s">
        <v>17</v>
      </c>
      <c r="M32" s="9">
        <v>15</v>
      </c>
      <c r="N32" s="64">
        <f>SUM(L33,I33,C33)</f>
        <v>0</v>
      </c>
      <c r="O32" s="64">
        <f>SUM(B32,H32,K32)</f>
        <v>0</v>
      </c>
      <c r="P32" s="64">
        <f>SUM(M32,J32,D32)</f>
        <v>33</v>
      </c>
      <c r="Q32" s="58">
        <f>O32-P32</f>
        <v>-33</v>
      </c>
      <c r="R32" s="58">
        <v>4</v>
      </c>
    </row>
    <row r="33" spans="1:18" ht="16.5" customHeight="1" thickBot="1">
      <c r="A33" s="67"/>
      <c r="B33" s="10" t="s">
        <v>5</v>
      </c>
      <c r="C33" s="5">
        <v>0</v>
      </c>
      <c r="D33" s="11"/>
      <c r="E33" s="62"/>
      <c r="F33" s="63"/>
      <c r="G33" s="34"/>
      <c r="H33" s="10" t="s">
        <v>5</v>
      </c>
      <c r="I33" s="5">
        <v>0</v>
      </c>
      <c r="J33" s="12"/>
      <c r="K33" s="10" t="s">
        <v>5</v>
      </c>
      <c r="L33" s="5">
        <v>0</v>
      </c>
      <c r="M33" s="12"/>
      <c r="N33" s="65"/>
      <c r="O33" s="65"/>
      <c r="P33" s="65"/>
      <c r="Q33" s="59"/>
      <c r="R33" s="59"/>
    </row>
    <row r="34" spans="1:18" ht="16.5" customHeight="1" thickBot="1">
      <c r="A34" s="66" t="str">
        <f>$H$29</f>
        <v>猪名川・ﾎﾜｲﾄ</v>
      </c>
      <c r="B34" s="6">
        <f>G83</f>
        <v>0</v>
      </c>
      <c r="C34" s="7" t="s">
        <v>17</v>
      </c>
      <c r="D34" s="8">
        <v>5</v>
      </c>
      <c r="E34" s="6">
        <v>4</v>
      </c>
      <c r="F34" s="7" t="s">
        <v>75</v>
      </c>
      <c r="G34" s="8">
        <f>N86</f>
        <v>0</v>
      </c>
      <c r="H34" s="60"/>
      <c r="I34" s="61"/>
      <c r="J34" s="61"/>
      <c r="K34" s="6">
        <v>5</v>
      </c>
      <c r="L34" s="7" t="s">
        <v>17</v>
      </c>
      <c r="M34" s="9">
        <f>$P$52</f>
        <v>0</v>
      </c>
      <c r="N34" s="64">
        <f>L35+F35+C35</f>
        <v>6</v>
      </c>
      <c r="O34" s="64">
        <f>SUM(B34,E34,K34)</f>
        <v>9</v>
      </c>
      <c r="P34" s="64">
        <f>SUM(M34,G34,D34)</f>
        <v>5</v>
      </c>
      <c r="Q34" s="58">
        <f>O34-P34</f>
        <v>4</v>
      </c>
      <c r="R34" s="58">
        <v>3</v>
      </c>
    </row>
    <row r="35" spans="1:18" ht="16.5" customHeight="1" thickBot="1">
      <c r="A35" s="67"/>
      <c r="B35" s="10" t="s">
        <v>5</v>
      </c>
      <c r="C35" s="5">
        <v>0</v>
      </c>
      <c r="D35" s="11"/>
      <c r="E35" s="10" t="s">
        <v>5</v>
      </c>
      <c r="F35" s="5">
        <v>3</v>
      </c>
      <c r="G35" s="11"/>
      <c r="H35" s="62"/>
      <c r="I35" s="63"/>
      <c r="J35" s="63"/>
      <c r="K35" s="10" t="s">
        <v>5</v>
      </c>
      <c r="L35" s="5">
        <v>3</v>
      </c>
      <c r="M35" s="12"/>
      <c r="N35" s="65"/>
      <c r="O35" s="65"/>
      <c r="P35" s="65"/>
      <c r="Q35" s="59"/>
      <c r="R35" s="59"/>
    </row>
    <row r="36" spans="1:18" ht="16.5" customHeight="1" thickBot="1">
      <c r="A36" s="66" t="str">
        <f>$K$29</f>
        <v>ﾙｾﾞﾙ・ﾋｨｰﾊｧｰ！</v>
      </c>
      <c r="B36" s="6">
        <v>1</v>
      </c>
      <c r="C36" s="7" t="s">
        <v>17</v>
      </c>
      <c r="D36" s="8">
        <v>1</v>
      </c>
      <c r="E36" s="6">
        <v>15</v>
      </c>
      <c r="F36" s="7" t="s">
        <v>76</v>
      </c>
      <c r="G36" s="8">
        <f>N83</f>
        <v>0</v>
      </c>
      <c r="H36" s="6">
        <f>$P$52</f>
        <v>0</v>
      </c>
      <c r="I36" s="7" t="s">
        <v>17</v>
      </c>
      <c r="J36" s="8">
        <v>5</v>
      </c>
      <c r="K36" s="60"/>
      <c r="L36" s="61"/>
      <c r="M36" s="61"/>
      <c r="N36" s="64">
        <f>SUM(I37,F37,C37)</f>
        <v>4</v>
      </c>
      <c r="O36" s="64">
        <f>SUM(B36,E36,H36)</f>
        <v>16</v>
      </c>
      <c r="P36" s="64">
        <f>SUM(J36,G36,D36)</f>
        <v>6</v>
      </c>
      <c r="Q36" s="58">
        <f>O36-P36</f>
        <v>10</v>
      </c>
      <c r="R36" s="58">
        <v>1</v>
      </c>
    </row>
    <row r="37" spans="1:18" ht="16.5" customHeight="1" thickBot="1">
      <c r="A37" s="67"/>
      <c r="B37" s="10" t="s">
        <v>5</v>
      </c>
      <c r="C37" s="5">
        <v>1</v>
      </c>
      <c r="D37" s="11"/>
      <c r="E37" s="10" t="s">
        <v>5</v>
      </c>
      <c r="F37" s="5">
        <v>3</v>
      </c>
      <c r="G37" s="11"/>
      <c r="H37" s="10" t="s">
        <v>5</v>
      </c>
      <c r="I37" s="5">
        <v>0</v>
      </c>
      <c r="J37" s="11"/>
      <c r="K37" s="62"/>
      <c r="L37" s="63"/>
      <c r="M37" s="63"/>
      <c r="N37" s="65"/>
      <c r="O37" s="65"/>
      <c r="P37" s="65"/>
      <c r="Q37" s="59"/>
      <c r="R37" s="59"/>
    </row>
    <row r="38" ht="16.5" customHeight="1"/>
    <row r="39" ht="16.5" customHeight="1" thickBot="1"/>
    <row r="40" spans="1:20" ht="16.5" customHeight="1" thickBot="1">
      <c r="A40" s="68" t="s">
        <v>6</v>
      </c>
      <c r="B40" s="69"/>
      <c r="C40" s="30" t="s">
        <v>12</v>
      </c>
      <c r="D40" s="31"/>
      <c r="E40" s="31"/>
      <c r="F40" s="31"/>
      <c r="G40" s="31"/>
      <c r="H40" s="31"/>
      <c r="I40" s="32"/>
      <c r="J40" s="44" t="s">
        <v>33</v>
      </c>
      <c r="K40" s="45"/>
      <c r="L40" s="30" t="s">
        <v>13</v>
      </c>
      <c r="M40" s="31"/>
      <c r="N40" s="31"/>
      <c r="O40" s="31"/>
      <c r="P40" s="31"/>
      <c r="Q40" s="31"/>
      <c r="R40" s="32"/>
      <c r="S40" s="44" t="s">
        <v>33</v>
      </c>
      <c r="T40" s="45"/>
    </row>
    <row r="41" spans="1:20" ht="16.5" customHeight="1">
      <c r="A41" s="35" t="s">
        <v>77</v>
      </c>
      <c r="B41" s="79"/>
      <c r="C41" s="46" t="str">
        <f>$B$5</f>
        <v>加古川たんぽぽ・ｶﾘｵｶ</v>
      </c>
      <c r="D41" s="56"/>
      <c r="E41" s="15">
        <v>0</v>
      </c>
      <c r="F41" s="16" t="s">
        <v>17</v>
      </c>
      <c r="G41" s="15">
        <v>7</v>
      </c>
      <c r="H41" s="56" t="str">
        <f>$E$5</f>
        <v>伊丹ＦＣＪｒ</v>
      </c>
      <c r="I41" s="47"/>
      <c r="J41" s="46" t="s">
        <v>269</v>
      </c>
      <c r="K41" s="47"/>
      <c r="L41" s="46" t="str">
        <f>$H$5</f>
        <v>梶ＦＣ</v>
      </c>
      <c r="M41" s="56"/>
      <c r="N41" s="15">
        <v>1</v>
      </c>
      <c r="O41" s="16" t="s">
        <v>17</v>
      </c>
      <c r="P41" s="15">
        <v>0</v>
      </c>
      <c r="Q41" s="56" t="str">
        <f>$K$5</f>
        <v>明石ＦＣ</v>
      </c>
      <c r="R41" s="47"/>
      <c r="S41" s="46" t="s">
        <v>117</v>
      </c>
      <c r="T41" s="47"/>
    </row>
    <row r="42" spans="1:20" ht="16.5" customHeight="1">
      <c r="A42" s="42" t="s">
        <v>15</v>
      </c>
      <c r="B42" s="78"/>
      <c r="C42" s="48" t="str">
        <f>$B$17</f>
        <v>池の里ＪＳＣ</v>
      </c>
      <c r="D42" s="57"/>
      <c r="E42" s="17">
        <v>1</v>
      </c>
      <c r="F42" s="18" t="s">
        <v>17</v>
      </c>
      <c r="G42" s="17">
        <v>0</v>
      </c>
      <c r="H42" s="57" t="str">
        <f>$E$17</f>
        <v>高砂レッドスター</v>
      </c>
      <c r="I42" s="49"/>
      <c r="J42" s="48" t="s">
        <v>114</v>
      </c>
      <c r="K42" s="49"/>
      <c r="L42" s="48" t="str">
        <f>$H$17</f>
        <v>ｱﾐﾃｨｴ草津・Ｂ</v>
      </c>
      <c r="M42" s="57"/>
      <c r="N42" s="17">
        <v>0</v>
      </c>
      <c r="O42" s="18" t="s">
        <v>17</v>
      </c>
      <c r="P42" s="17">
        <v>1</v>
      </c>
      <c r="Q42" s="57" t="str">
        <f>$K$17</f>
        <v>別所ＦＣ</v>
      </c>
      <c r="R42" s="49"/>
      <c r="S42" s="48" t="s">
        <v>118</v>
      </c>
      <c r="T42" s="49"/>
    </row>
    <row r="43" spans="1:20" ht="16.5" customHeight="1">
      <c r="A43" s="42" t="s">
        <v>16</v>
      </c>
      <c r="B43" s="78"/>
      <c r="C43" s="48" t="str">
        <f>$B$29</f>
        <v>知多ＴＣ Ｕ-12</v>
      </c>
      <c r="D43" s="57"/>
      <c r="E43" s="17">
        <v>14</v>
      </c>
      <c r="F43" s="18" t="s">
        <v>17</v>
      </c>
      <c r="G43" s="17">
        <v>0</v>
      </c>
      <c r="H43" s="57" t="str">
        <f>$E$29</f>
        <v>泉大津・ｽﾍﾟﾗﾝﾂｧ</v>
      </c>
      <c r="I43" s="49"/>
      <c r="J43" s="48" t="s">
        <v>112</v>
      </c>
      <c r="K43" s="49"/>
      <c r="L43" s="48" t="str">
        <f>$H$29</f>
        <v>猪名川・ﾎﾜｲﾄ</v>
      </c>
      <c r="M43" s="57"/>
      <c r="N43" s="17">
        <v>5</v>
      </c>
      <c r="O43" s="18" t="s">
        <v>17</v>
      </c>
      <c r="P43" s="17">
        <v>0</v>
      </c>
      <c r="Q43" s="57" t="str">
        <f>$K$29</f>
        <v>ﾙｾﾞﾙ・ﾋｨｰﾊｧｰ！</v>
      </c>
      <c r="R43" s="49"/>
      <c r="S43" s="48" t="s">
        <v>140</v>
      </c>
      <c r="T43" s="49"/>
    </row>
    <row r="44" spans="1:20" ht="16.5" customHeight="1">
      <c r="A44" s="42" t="s">
        <v>7</v>
      </c>
      <c r="B44" s="78"/>
      <c r="C44" s="48" t="str">
        <f>$B$5</f>
        <v>加古川たんぽぽ・ｶﾘｵｶ</v>
      </c>
      <c r="D44" s="57"/>
      <c r="E44" s="17">
        <v>0</v>
      </c>
      <c r="F44" s="18" t="s">
        <v>17</v>
      </c>
      <c r="G44" s="17">
        <v>9</v>
      </c>
      <c r="H44" s="57" t="str">
        <f>$H$5</f>
        <v>梶ＦＣ</v>
      </c>
      <c r="I44" s="49"/>
      <c r="J44" s="48" t="s">
        <v>270</v>
      </c>
      <c r="K44" s="49"/>
      <c r="L44" s="48" t="str">
        <f>$E$5</f>
        <v>伊丹ＦＣＪｒ</v>
      </c>
      <c r="M44" s="57"/>
      <c r="N44" s="17">
        <v>3</v>
      </c>
      <c r="O44" s="18" t="s">
        <v>17</v>
      </c>
      <c r="P44" s="17">
        <v>0</v>
      </c>
      <c r="Q44" s="57" t="str">
        <f>$K$5</f>
        <v>明石ＦＣ</v>
      </c>
      <c r="R44" s="49"/>
      <c r="S44" s="48" t="s">
        <v>120</v>
      </c>
      <c r="T44" s="49"/>
    </row>
    <row r="45" spans="1:20" ht="16.5" customHeight="1">
      <c r="A45" s="42" t="s">
        <v>8</v>
      </c>
      <c r="B45" s="78"/>
      <c r="C45" s="48" t="str">
        <f>$B$17</f>
        <v>池の里ＪＳＣ</v>
      </c>
      <c r="D45" s="57"/>
      <c r="E45" s="17">
        <v>8</v>
      </c>
      <c r="F45" s="18" t="s">
        <v>17</v>
      </c>
      <c r="G45" s="17">
        <v>0</v>
      </c>
      <c r="H45" s="57" t="str">
        <f>$H$17</f>
        <v>ｱﾐﾃｨｴ草津・Ｂ</v>
      </c>
      <c r="I45" s="49"/>
      <c r="J45" s="48" t="s">
        <v>115</v>
      </c>
      <c r="K45" s="49"/>
      <c r="L45" s="48" t="str">
        <f>$E$17</f>
        <v>高砂レッドスター</v>
      </c>
      <c r="M45" s="57"/>
      <c r="N45" s="17">
        <v>4</v>
      </c>
      <c r="O45" s="18" t="s">
        <v>17</v>
      </c>
      <c r="P45" s="17">
        <v>0</v>
      </c>
      <c r="Q45" s="57" t="str">
        <f>$K$17</f>
        <v>別所ＦＣ</v>
      </c>
      <c r="R45" s="49"/>
      <c r="S45" s="48" t="s">
        <v>121</v>
      </c>
      <c r="T45" s="49"/>
    </row>
    <row r="46" spans="1:20" ht="16.5" customHeight="1">
      <c r="A46" s="42" t="s">
        <v>9</v>
      </c>
      <c r="B46" s="78"/>
      <c r="C46" s="48" t="str">
        <f>$B$29</f>
        <v>知多ＴＣ Ｕ-12</v>
      </c>
      <c r="D46" s="57"/>
      <c r="E46" s="17">
        <v>5</v>
      </c>
      <c r="F46" s="18" t="s">
        <v>17</v>
      </c>
      <c r="G46" s="17">
        <v>0</v>
      </c>
      <c r="H46" s="57" t="str">
        <f>$H$29</f>
        <v>猪名川・ﾎﾜｲﾄ</v>
      </c>
      <c r="I46" s="49"/>
      <c r="J46" s="38" t="s">
        <v>139</v>
      </c>
      <c r="K46" s="39"/>
      <c r="L46" s="48" t="str">
        <f>$E$29</f>
        <v>泉大津・ｽﾍﾟﾗﾝﾂｧ</v>
      </c>
      <c r="M46" s="57"/>
      <c r="N46" s="17">
        <v>0</v>
      </c>
      <c r="O46" s="18" t="s">
        <v>17</v>
      </c>
      <c r="P46" s="17">
        <v>15</v>
      </c>
      <c r="Q46" s="57" t="str">
        <f>$K$29</f>
        <v>ﾙｾﾞﾙ・ﾋｨｰﾊｧｰ！</v>
      </c>
      <c r="R46" s="49"/>
      <c r="S46" s="38" t="s">
        <v>122</v>
      </c>
      <c r="T46" s="39"/>
    </row>
    <row r="47" spans="1:20" ht="16.5" customHeight="1">
      <c r="A47" s="42" t="s">
        <v>10</v>
      </c>
      <c r="B47" s="43"/>
      <c r="C47" s="48" t="str">
        <f>$B$5</f>
        <v>加古川たんぽぽ・ｶﾘｵｶ</v>
      </c>
      <c r="D47" s="57"/>
      <c r="E47" s="17">
        <v>0</v>
      </c>
      <c r="F47" s="18" t="s">
        <v>17</v>
      </c>
      <c r="G47" s="17">
        <v>2</v>
      </c>
      <c r="H47" s="57" t="str">
        <f>$K$5</f>
        <v>明石ＦＣ</v>
      </c>
      <c r="I47" s="49"/>
      <c r="J47" s="38" t="s">
        <v>271</v>
      </c>
      <c r="K47" s="39"/>
      <c r="L47" s="48" t="str">
        <f>$E$5</f>
        <v>伊丹ＦＣＪｒ</v>
      </c>
      <c r="M47" s="57"/>
      <c r="N47" s="17">
        <v>1</v>
      </c>
      <c r="O47" s="18" t="s">
        <v>17</v>
      </c>
      <c r="P47" s="17">
        <v>1</v>
      </c>
      <c r="Q47" s="57" t="str">
        <f>$H$5</f>
        <v>梶ＦＣ</v>
      </c>
      <c r="R47" s="49"/>
      <c r="S47" s="38" t="s">
        <v>123</v>
      </c>
      <c r="T47" s="39"/>
    </row>
    <row r="48" spans="1:20" ht="16.5" customHeight="1">
      <c r="A48" s="35" t="s">
        <v>11</v>
      </c>
      <c r="B48" s="79"/>
      <c r="C48" s="48" t="str">
        <f>$B$17</f>
        <v>池の里ＪＳＣ</v>
      </c>
      <c r="D48" s="57"/>
      <c r="E48" s="17">
        <v>1</v>
      </c>
      <c r="F48" s="18" t="s">
        <v>17</v>
      </c>
      <c r="G48" s="17">
        <v>1</v>
      </c>
      <c r="H48" s="57" t="str">
        <f>$K$17</f>
        <v>別所ＦＣ</v>
      </c>
      <c r="I48" s="49"/>
      <c r="J48" s="38" t="s">
        <v>113</v>
      </c>
      <c r="K48" s="39"/>
      <c r="L48" s="48" t="str">
        <f>$E$17</f>
        <v>高砂レッドスター</v>
      </c>
      <c r="M48" s="57"/>
      <c r="N48" s="17">
        <v>4</v>
      </c>
      <c r="O48" s="18" t="s">
        <v>17</v>
      </c>
      <c r="P48" s="17">
        <v>0</v>
      </c>
      <c r="Q48" s="57" t="str">
        <f>$H$17</f>
        <v>ｱﾐﾃｨｴ草津・Ｂ</v>
      </c>
      <c r="R48" s="49"/>
      <c r="S48" s="38" t="s">
        <v>124</v>
      </c>
      <c r="T48" s="39"/>
    </row>
    <row r="49" spans="1:20" ht="16.5" customHeight="1" thickBot="1">
      <c r="A49" s="54" t="s">
        <v>18</v>
      </c>
      <c r="B49" s="51"/>
      <c r="C49" s="54" t="str">
        <f>$B$29</f>
        <v>知多ＴＣ Ｕ-12</v>
      </c>
      <c r="D49" s="51"/>
      <c r="E49" s="19">
        <v>1</v>
      </c>
      <c r="F49" s="20" t="s">
        <v>17</v>
      </c>
      <c r="G49" s="19">
        <v>1</v>
      </c>
      <c r="H49" s="51" t="str">
        <f>$K$29</f>
        <v>ﾙｾﾞﾙ・ﾋｨｰﾊｧｰ！</v>
      </c>
      <c r="I49" s="52"/>
      <c r="J49" s="40" t="s">
        <v>116</v>
      </c>
      <c r="K49" s="41"/>
      <c r="L49" s="54" t="str">
        <f>$E$29</f>
        <v>泉大津・ｽﾍﾟﾗﾝﾂｧ</v>
      </c>
      <c r="M49" s="51"/>
      <c r="N49" s="19">
        <v>0</v>
      </c>
      <c r="O49" s="20" t="s">
        <v>17</v>
      </c>
      <c r="P49" s="19">
        <v>4</v>
      </c>
      <c r="Q49" s="51" t="str">
        <f>$H$29</f>
        <v>猪名川・ﾎﾜｲﾄ</v>
      </c>
      <c r="R49" s="52"/>
      <c r="S49" s="40" t="s">
        <v>141</v>
      </c>
      <c r="T49" s="41"/>
    </row>
    <row r="50" spans="1:20" ht="14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</sheetData>
  <sheetProtection/>
  <mergeCells count="172">
    <mergeCell ref="A51:T51"/>
    <mergeCell ref="L49:M49"/>
    <mergeCell ref="Q41:R41"/>
    <mergeCell ref="Q42:R42"/>
    <mergeCell ref="Q43:R43"/>
    <mergeCell ref="Q44:R44"/>
    <mergeCell ref="Q45:R45"/>
    <mergeCell ref="Q46:R46"/>
    <mergeCell ref="L48:M48"/>
    <mergeCell ref="L42:M42"/>
    <mergeCell ref="L43:M43"/>
    <mergeCell ref="A40:B40"/>
    <mergeCell ref="C40:I40"/>
    <mergeCell ref="L40:R40"/>
    <mergeCell ref="L41:M41"/>
    <mergeCell ref="H41:I41"/>
    <mergeCell ref="C41:D41"/>
    <mergeCell ref="A41:B41"/>
    <mergeCell ref="J41:K41"/>
    <mergeCell ref="C42:D42"/>
    <mergeCell ref="A47:B47"/>
    <mergeCell ref="A43:B43"/>
    <mergeCell ref="H48:I48"/>
    <mergeCell ref="A45:B45"/>
    <mergeCell ref="A46:B46"/>
    <mergeCell ref="H43:I43"/>
    <mergeCell ref="H44:I44"/>
    <mergeCell ref="A44:B44"/>
    <mergeCell ref="A48:B48"/>
    <mergeCell ref="C43:D43"/>
    <mergeCell ref="H49:I49"/>
    <mergeCell ref="C45:D45"/>
    <mergeCell ref="C46:D46"/>
    <mergeCell ref="C47:D47"/>
    <mergeCell ref="C48:D48"/>
    <mergeCell ref="C49:D49"/>
    <mergeCell ref="H45:I45"/>
    <mergeCell ref="H46:I46"/>
    <mergeCell ref="H47:I47"/>
    <mergeCell ref="E17:G17"/>
    <mergeCell ref="A12:A13"/>
    <mergeCell ref="C44:D44"/>
    <mergeCell ref="A42:B42"/>
    <mergeCell ref="E20:G21"/>
    <mergeCell ref="A22:A23"/>
    <mergeCell ref="B30:D31"/>
    <mergeCell ref="B29:D29"/>
    <mergeCell ref="A36:A37"/>
    <mergeCell ref="A30:A31"/>
    <mergeCell ref="H22:J23"/>
    <mergeCell ref="A24:A25"/>
    <mergeCell ref="N34:N35"/>
    <mergeCell ref="O34:O35"/>
    <mergeCell ref="A34:A35"/>
    <mergeCell ref="N30:N31"/>
    <mergeCell ref="O30:O31"/>
    <mergeCell ref="A32:A33"/>
    <mergeCell ref="E32:G33"/>
    <mergeCell ref="O32:O33"/>
    <mergeCell ref="N32:N33"/>
    <mergeCell ref="N36:N37"/>
    <mergeCell ref="O36:O37"/>
    <mergeCell ref="K36:M37"/>
    <mergeCell ref="K24:M25"/>
    <mergeCell ref="O12:O13"/>
    <mergeCell ref="O22:O23"/>
    <mergeCell ref="O18:O19"/>
    <mergeCell ref="O20:O21"/>
    <mergeCell ref="N24:N25"/>
    <mergeCell ref="O24:O25"/>
    <mergeCell ref="N18:N19"/>
    <mergeCell ref="N20:N21"/>
    <mergeCell ref="N22:N23"/>
    <mergeCell ref="A1:T1"/>
    <mergeCell ref="A2:T2"/>
    <mergeCell ref="H17:J17"/>
    <mergeCell ref="A18:A19"/>
    <mergeCell ref="B18:D19"/>
    <mergeCell ref="K12:M13"/>
    <mergeCell ref="K17:M17"/>
    <mergeCell ref="K5:M5"/>
    <mergeCell ref="A10:A11"/>
    <mergeCell ref="B17:D17"/>
    <mergeCell ref="H5:J5"/>
    <mergeCell ref="B5:D5"/>
    <mergeCell ref="E5:G5"/>
    <mergeCell ref="A3:C3"/>
    <mergeCell ref="A8:A9"/>
    <mergeCell ref="H10:J11"/>
    <mergeCell ref="A6:A7"/>
    <mergeCell ref="N12:N13"/>
    <mergeCell ref="B6:D7"/>
    <mergeCell ref="E8:G9"/>
    <mergeCell ref="A49:B49"/>
    <mergeCell ref="O6:O7"/>
    <mergeCell ref="O8:O9"/>
    <mergeCell ref="O10:O11"/>
    <mergeCell ref="N8:N9"/>
    <mergeCell ref="N10:N11"/>
    <mergeCell ref="N6:N7"/>
    <mergeCell ref="A20:A21"/>
    <mergeCell ref="E29:G29"/>
    <mergeCell ref="J40:K40"/>
    <mergeCell ref="J42:K42"/>
    <mergeCell ref="H29:J29"/>
    <mergeCell ref="H34:J35"/>
    <mergeCell ref="H42:I42"/>
    <mergeCell ref="K29:M29"/>
    <mergeCell ref="S44:T44"/>
    <mergeCell ref="S45:T45"/>
    <mergeCell ref="S46:T46"/>
    <mergeCell ref="J43:K43"/>
    <mergeCell ref="J44:K44"/>
    <mergeCell ref="J45:K45"/>
    <mergeCell ref="J46:K46"/>
    <mergeCell ref="L45:M45"/>
    <mergeCell ref="L46:M46"/>
    <mergeCell ref="L44:M44"/>
    <mergeCell ref="S40:T40"/>
    <mergeCell ref="S41:T41"/>
    <mergeCell ref="S42:T42"/>
    <mergeCell ref="S43:T43"/>
    <mergeCell ref="S47:T47"/>
    <mergeCell ref="S48:T48"/>
    <mergeCell ref="S49:T49"/>
    <mergeCell ref="J47:K47"/>
    <mergeCell ref="J48:K48"/>
    <mergeCell ref="J49:K49"/>
    <mergeCell ref="Q47:R47"/>
    <mergeCell ref="Q48:R48"/>
    <mergeCell ref="Q49:R49"/>
    <mergeCell ref="L47:M47"/>
    <mergeCell ref="P6:P7"/>
    <mergeCell ref="Q6:Q7"/>
    <mergeCell ref="R6:R7"/>
    <mergeCell ref="P8:P9"/>
    <mergeCell ref="Q8:Q9"/>
    <mergeCell ref="R8:R9"/>
    <mergeCell ref="P18:P19"/>
    <mergeCell ref="Q18:Q19"/>
    <mergeCell ref="R18:R19"/>
    <mergeCell ref="P10:P11"/>
    <mergeCell ref="Q10:Q11"/>
    <mergeCell ref="R10:R11"/>
    <mergeCell ref="P12:P13"/>
    <mergeCell ref="Q12:Q13"/>
    <mergeCell ref="R12:R13"/>
    <mergeCell ref="P24:P25"/>
    <mergeCell ref="Q24:Q25"/>
    <mergeCell ref="R24:R25"/>
    <mergeCell ref="P20:P21"/>
    <mergeCell ref="Q20:Q21"/>
    <mergeCell ref="R20:R21"/>
    <mergeCell ref="P22:P23"/>
    <mergeCell ref="Q22:Q23"/>
    <mergeCell ref="R22:R23"/>
    <mergeCell ref="P30:P31"/>
    <mergeCell ref="Q30:Q31"/>
    <mergeCell ref="R30:R31"/>
    <mergeCell ref="P32:P33"/>
    <mergeCell ref="Q32:Q33"/>
    <mergeCell ref="R32:R33"/>
    <mergeCell ref="A50:T50"/>
    <mergeCell ref="A4:B4"/>
    <mergeCell ref="A16:B16"/>
    <mergeCell ref="A28:B28"/>
    <mergeCell ref="P34:P35"/>
    <mergeCell ref="Q34:Q35"/>
    <mergeCell ref="R34:R35"/>
    <mergeCell ref="P36:P37"/>
    <mergeCell ref="Q36:Q37"/>
    <mergeCell ref="R36:R3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R51"/>
  <sheetViews>
    <sheetView tabSelected="1" workbookViewId="0" topLeftCell="A34">
      <selection activeCell="H48" sqref="H48:I48"/>
    </sheetView>
  </sheetViews>
  <sheetFormatPr defaultColWidth="13.625" defaultRowHeight="36.75" customHeight="1"/>
  <cols>
    <col min="1" max="1" width="10.625" style="1" customWidth="1"/>
    <col min="2" max="23" width="4.75390625" style="1" customWidth="1"/>
    <col min="24" max="16384" width="13.625" style="1" customWidth="1"/>
  </cols>
  <sheetData>
    <row r="1" spans="1:20" ht="16.5" customHeight="1">
      <c r="A1" s="75" t="s">
        <v>259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6.5" customHeight="1">
      <c r="A2" s="75" t="s">
        <v>24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5" ht="16.5" customHeight="1">
      <c r="A3" s="74" t="s">
        <v>263</v>
      </c>
      <c r="B3" s="74"/>
      <c r="C3" s="74"/>
      <c r="D3" s="4"/>
      <c r="E3" s="4"/>
    </row>
    <row r="4" spans="1:5" ht="16.5" customHeight="1" thickBot="1">
      <c r="A4" s="73" t="s">
        <v>251</v>
      </c>
      <c r="B4" s="73"/>
      <c r="C4" s="4"/>
      <c r="D4" s="4"/>
      <c r="E4" s="4"/>
    </row>
    <row r="5" spans="1:18" ht="16.5" customHeight="1" thickBot="1">
      <c r="A5" s="5"/>
      <c r="B5" s="37" t="s">
        <v>234</v>
      </c>
      <c r="C5" s="70"/>
      <c r="D5" s="72"/>
      <c r="E5" s="37" t="s">
        <v>232</v>
      </c>
      <c r="F5" s="70"/>
      <c r="G5" s="72"/>
      <c r="H5" s="37" t="s">
        <v>71</v>
      </c>
      <c r="I5" s="70"/>
      <c r="J5" s="70"/>
      <c r="K5" s="37" t="s">
        <v>85</v>
      </c>
      <c r="L5" s="70"/>
      <c r="M5" s="70"/>
      <c r="N5" s="2" t="s">
        <v>0</v>
      </c>
      <c r="O5" s="2" t="s">
        <v>1</v>
      </c>
      <c r="P5" s="2" t="s">
        <v>2</v>
      </c>
      <c r="Q5" s="2" t="s">
        <v>3</v>
      </c>
      <c r="R5" s="2" t="s">
        <v>4</v>
      </c>
    </row>
    <row r="6" spans="1:18" ht="16.5" customHeight="1" thickBot="1">
      <c r="A6" s="66" t="str">
        <f>$B$5</f>
        <v>平岡北ＳＣ-Ａ</v>
      </c>
      <c r="B6" s="60"/>
      <c r="C6" s="61"/>
      <c r="D6" s="33"/>
      <c r="E6" s="6">
        <v>2</v>
      </c>
      <c r="F6" s="7" t="s">
        <v>17</v>
      </c>
      <c r="G6" s="8">
        <f>G51</f>
        <v>0</v>
      </c>
      <c r="H6" s="9">
        <v>1</v>
      </c>
      <c r="I6" s="7" t="s">
        <v>17</v>
      </c>
      <c r="J6" s="9">
        <v>1</v>
      </c>
      <c r="K6" s="6">
        <v>1</v>
      </c>
      <c r="L6" s="7" t="s">
        <v>17</v>
      </c>
      <c r="M6" s="9">
        <f>G57</f>
        <v>0</v>
      </c>
      <c r="N6" s="64">
        <f>SUM(L7,I7,F7)</f>
        <v>7</v>
      </c>
      <c r="O6" s="64">
        <f>SUM(E6,H6,K6)</f>
        <v>4</v>
      </c>
      <c r="P6" s="64">
        <f>SUM(G6,J6,M6)</f>
        <v>1</v>
      </c>
      <c r="Q6" s="58">
        <f>$O$6-$P$6</f>
        <v>3</v>
      </c>
      <c r="R6" s="58">
        <v>1</v>
      </c>
    </row>
    <row r="7" spans="1:18" ht="16.5" customHeight="1" thickBot="1">
      <c r="A7" s="67"/>
      <c r="B7" s="62"/>
      <c r="C7" s="63"/>
      <c r="D7" s="34"/>
      <c r="E7" s="10" t="s">
        <v>5</v>
      </c>
      <c r="F7" s="5">
        <v>3</v>
      </c>
      <c r="G7" s="11"/>
      <c r="H7" s="12" t="s">
        <v>5</v>
      </c>
      <c r="I7" s="5">
        <v>1</v>
      </c>
      <c r="J7" s="12"/>
      <c r="K7" s="10" t="s">
        <v>5</v>
      </c>
      <c r="L7" s="5">
        <v>3</v>
      </c>
      <c r="M7" s="12"/>
      <c r="N7" s="65"/>
      <c r="O7" s="65"/>
      <c r="P7" s="65"/>
      <c r="Q7" s="59"/>
      <c r="R7" s="59"/>
    </row>
    <row r="8" spans="1:18" ht="16.5" customHeight="1" thickBot="1">
      <c r="A8" s="66" t="str">
        <f>$E$5</f>
        <v>芥川Ｊｒ．ドリームス</v>
      </c>
      <c r="B8" s="6">
        <f>G51</f>
        <v>0</v>
      </c>
      <c r="C8" s="7" t="s">
        <v>17</v>
      </c>
      <c r="D8" s="8">
        <v>2</v>
      </c>
      <c r="E8" s="60"/>
      <c r="F8" s="61"/>
      <c r="G8" s="33"/>
      <c r="H8" s="6">
        <v>1</v>
      </c>
      <c r="I8" s="7" t="s">
        <v>17</v>
      </c>
      <c r="J8" s="9">
        <v>1</v>
      </c>
      <c r="K8" s="6">
        <v>1</v>
      </c>
      <c r="L8" s="7" t="s">
        <v>17</v>
      </c>
      <c r="M8" s="9">
        <f>$P$54</f>
        <v>0</v>
      </c>
      <c r="N8" s="64">
        <f>SUM(L9,I9,C9)</f>
        <v>4</v>
      </c>
      <c r="O8" s="64">
        <f>SUM(B8,H8,K8)</f>
        <v>2</v>
      </c>
      <c r="P8" s="64">
        <f>SUM(M8,J8,D8)</f>
        <v>3</v>
      </c>
      <c r="Q8" s="58">
        <f>$O$8-$P$8</f>
        <v>-1</v>
      </c>
      <c r="R8" s="58">
        <v>2</v>
      </c>
    </row>
    <row r="9" spans="1:18" ht="16.5" customHeight="1" thickBot="1">
      <c r="A9" s="67"/>
      <c r="B9" s="10" t="s">
        <v>5</v>
      </c>
      <c r="C9" s="5">
        <v>0</v>
      </c>
      <c r="D9" s="11"/>
      <c r="E9" s="62"/>
      <c r="F9" s="63"/>
      <c r="G9" s="34"/>
      <c r="H9" s="10" t="s">
        <v>5</v>
      </c>
      <c r="I9" s="5">
        <v>1</v>
      </c>
      <c r="J9" s="12"/>
      <c r="K9" s="10" t="s">
        <v>5</v>
      </c>
      <c r="L9" s="5">
        <v>3</v>
      </c>
      <c r="M9" s="12"/>
      <c r="N9" s="65"/>
      <c r="O9" s="65"/>
      <c r="P9" s="65"/>
      <c r="Q9" s="59"/>
      <c r="R9" s="59"/>
    </row>
    <row r="10" spans="1:18" ht="16.5" customHeight="1" thickBot="1">
      <c r="A10" s="66" t="str">
        <f>$H$5</f>
        <v>滝野少年ＳＣ</v>
      </c>
      <c r="B10" s="6">
        <v>1</v>
      </c>
      <c r="C10" s="7" t="s">
        <v>17</v>
      </c>
      <c r="D10" s="8">
        <v>1</v>
      </c>
      <c r="E10" s="6">
        <v>1</v>
      </c>
      <c r="F10" s="7" t="s">
        <v>23</v>
      </c>
      <c r="G10" s="8">
        <v>1</v>
      </c>
      <c r="H10" s="60"/>
      <c r="I10" s="61"/>
      <c r="J10" s="61"/>
      <c r="K10" s="6">
        <f>N51</f>
        <v>0</v>
      </c>
      <c r="L10" s="7" t="s">
        <v>17</v>
      </c>
      <c r="M10" s="9">
        <f>$P$51</f>
        <v>0</v>
      </c>
      <c r="N10" s="64">
        <f>L11+F11+C11</f>
        <v>3</v>
      </c>
      <c r="O10" s="64">
        <f>SUM(B10,E10,K10)</f>
        <v>2</v>
      </c>
      <c r="P10" s="64">
        <f>SUM(M10,G10,D10)</f>
        <v>2</v>
      </c>
      <c r="Q10" s="58">
        <f>$O$10-$P$10</f>
        <v>0</v>
      </c>
      <c r="R10" s="58">
        <v>3</v>
      </c>
    </row>
    <row r="11" spans="1:18" ht="16.5" customHeight="1" thickBot="1">
      <c r="A11" s="67"/>
      <c r="B11" s="10" t="s">
        <v>5</v>
      </c>
      <c r="C11" s="5">
        <v>1</v>
      </c>
      <c r="D11" s="11"/>
      <c r="E11" s="10" t="s">
        <v>5</v>
      </c>
      <c r="F11" s="5">
        <v>1</v>
      </c>
      <c r="G11" s="11"/>
      <c r="H11" s="62"/>
      <c r="I11" s="63"/>
      <c r="J11" s="63"/>
      <c r="K11" s="10" t="s">
        <v>5</v>
      </c>
      <c r="L11" s="5">
        <v>1</v>
      </c>
      <c r="M11" s="12"/>
      <c r="N11" s="65"/>
      <c r="O11" s="65"/>
      <c r="P11" s="65"/>
      <c r="Q11" s="59"/>
      <c r="R11" s="59"/>
    </row>
    <row r="12" spans="1:18" ht="16.5" customHeight="1" thickBot="1">
      <c r="A12" s="66" t="str">
        <f>$K$5</f>
        <v>神戸コスモ</v>
      </c>
      <c r="B12" s="6">
        <f>G57</f>
        <v>0</v>
      </c>
      <c r="C12" s="7" t="s">
        <v>17</v>
      </c>
      <c r="D12" s="8">
        <v>1</v>
      </c>
      <c r="E12" s="6">
        <f>$P$54</f>
        <v>0</v>
      </c>
      <c r="F12" s="7" t="s">
        <v>20</v>
      </c>
      <c r="G12" s="8">
        <v>1</v>
      </c>
      <c r="H12" s="6">
        <f>$P$51</f>
        <v>0</v>
      </c>
      <c r="I12" s="7" t="s">
        <v>17</v>
      </c>
      <c r="J12" s="8">
        <f>N51</f>
        <v>0</v>
      </c>
      <c r="K12" s="60"/>
      <c r="L12" s="61"/>
      <c r="M12" s="61"/>
      <c r="N12" s="64">
        <f>SUM(I13,F13,C13)</f>
        <v>1</v>
      </c>
      <c r="O12" s="64">
        <f>SUM(B12,E12,H12)</f>
        <v>0</v>
      </c>
      <c r="P12" s="64">
        <f>SUM(J12,G12,D12)</f>
        <v>2</v>
      </c>
      <c r="Q12" s="58">
        <f>$O$12-$P$12</f>
        <v>-2</v>
      </c>
      <c r="R12" s="58">
        <v>4</v>
      </c>
    </row>
    <row r="13" spans="1:18" ht="16.5" customHeight="1" thickBot="1">
      <c r="A13" s="67"/>
      <c r="B13" s="10" t="s">
        <v>5</v>
      </c>
      <c r="C13" s="5">
        <v>0</v>
      </c>
      <c r="D13" s="11"/>
      <c r="E13" s="10" t="s">
        <v>5</v>
      </c>
      <c r="F13" s="5">
        <v>0</v>
      </c>
      <c r="G13" s="11"/>
      <c r="H13" s="10" t="s">
        <v>5</v>
      </c>
      <c r="I13" s="5">
        <v>1</v>
      </c>
      <c r="J13" s="11"/>
      <c r="K13" s="62"/>
      <c r="L13" s="63"/>
      <c r="M13" s="63"/>
      <c r="N13" s="65"/>
      <c r="O13" s="65"/>
      <c r="P13" s="65"/>
      <c r="Q13" s="59"/>
      <c r="R13" s="59"/>
    </row>
    <row r="14" spans="1:15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5" ht="16.5" customHeight="1" thickBot="1">
      <c r="A16" s="73" t="s">
        <v>252</v>
      </c>
      <c r="B16" s="73"/>
      <c r="C16" s="4"/>
      <c r="D16" s="4"/>
      <c r="E16" s="4"/>
    </row>
    <row r="17" spans="1:18" ht="16.5" customHeight="1" thickBot="1">
      <c r="A17" s="5"/>
      <c r="B17" s="37" t="s">
        <v>235</v>
      </c>
      <c r="C17" s="70"/>
      <c r="D17" s="72"/>
      <c r="E17" s="37" t="s">
        <v>36</v>
      </c>
      <c r="F17" s="70"/>
      <c r="G17" s="72"/>
      <c r="H17" s="37" t="s">
        <v>236</v>
      </c>
      <c r="I17" s="70"/>
      <c r="J17" s="70"/>
      <c r="K17" s="37" t="s">
        <v>86</v>
      </c>
      <c r="L17" s="70"/>
      <c r="M17" s="70"/>
      <c r="N17" s="2" t="s">
        <v>0</v>
      </c>
      <c r="O17" s="2" t="s">
        <v>1</v>
      </c>
      <c r="P17" s="2" t="s">
        <v>2</v>
      </c>
      <c r="Q17" s="2" t="s">
        <v>3</v>
      </c>
      <c r="R17" s="2" t="s">
        <v>4</v>
      </c>
    </row>
    <row r="18" spans="1:18" ht="16.5" customHeight="1" thickBot="1">
      <c r="A18" s="66" t="str">
        <f>$B$17</f>
        <v>パルティーダ生駒</v>
      </c>
      <c r="B18" s="60"/>
      <c r="C18" s="61"/>
      <c r="D18" s="33"/>
      <c r="E18" s="6">
        <v>6</v>
      </c>
      <c r="F18" s="7" t="s">
        <v>17</v>
      </c>
      <c r="G18" s="8">
        <f>G65</f>
        <v>0</v>
      </c>
      <c r="H18" s="9">
        <v>1</v>
      </c>
      <c r="I18" s="7" t="s">
        <v>17</v>
      </c>
      <c r="J18" s="9">
        <f>G68</f>
        <v>0</v>
      </c>
      <c r="K18" s="6">
        <v>2</v>
      </c>
      <c r="L18" s="7" t="s">
        <v>17</v>
      </c>
      <c r="M18" s="9">
        <f>G71</f>
        <v>0</v>
      </c>
      <c r="N18" s="64">
        <f>SUM(L19,I19,F19)</f>
        <v>9</v>
      </c>
      <c r="O18" s="64">
        <f>SUM(E18,H18,K18)</f>
        <v>9</v>
      </c>
      <c r="P18" s="64">
        <f>SUM(G18,J18,M18)</f>
        <v>0</v>
      </c>
      <c r="Q18" s="58">
        <f>O18-P18</f>
        <v>9</v>
      </c>
      <c r="R18" s="58">
        <v>1</v>
      </c>
    </row>
    <row r="19" spans="1:18" ht="16.5" customHeight="1" thickBot="1">
      <c r="A19" s="67"/>
      <c r="B19" s="62"/>
      <c r="C19" s="63"/>
      <c r="D19" s="34"/>
      <c r="E19" s="10" t="s">
        <v>5</v>
      </c>
      <c r="F19" s="5">
        <v>3</v>
      </c>
      <c r="G19" s="11"/>
      <c r="H19" s="12" t="s">
        <v>5</v>
      </c>
      <c r="I19" s="5">
        <v>3</v>
      </c>
      <c r="J19" s="12"/>
      <c r="K19" s="10" t="s">
        <v>5</v>
      </c>
      <c r="L19" s="5">
        <v>3</v>
      </c>
      <c r="M19" s="12"/>
      <c r="N19" s="65"/>
      <c r="O19" s="65"/>
      <c r="P19" s="65"/>
      <c r="Q19" s="59"/>
      <c r="R19" s="59"/>
    </row>
    <row r="20" spans="1:70" ht="16.5" customHeight="1" thickBot="1">
      <c r="A20" s="66" t="str">
        <f>$E$17</f>
        <v>神崎ＳＣ</v>
      </c>
      <c r="B20" s="6">
        <f>G65</f>
        <v>0</v>
      </c>
      <c r="C20" s="7" t="s">
        <v>17</v>
      </c>
      <c r="D20" s="8">
        <v>6</v>
      </c>
      <c r="E20" s="60"/>
      <c r="F20" s="61"/>
      <c r="G20" s="33"/>
      <c r="H20" s="6">
        <f>N71</f>
        <v>0</v>
      </c>
      <c r="I20" s="7" t="s">
        <v>17</v>
      </c>
      <c r="J20" s="9">
        <v>2</v>
      </c>
      <c r="K20" s="6">
        <f>N68</f>
        <v>0</v>
      </c>
      <c r="L20" s="7" t="s">
        <v>17</v>
      </c>
      <c r="M20" s="9">
        <v>1</v>
      </c>
      <c r="N20" s="64">
        <f>SUM(L21,I21,C21)</f>
        <v>0</v>
      </c>
      <c r="O20" s="64">
        <f>SUM(B20,H20,K20)</f>
        <v>0</v>
      </c>
      <c r="P20" s="64">
        <f>SUM(M20,J20,D20)</f>
        <v>9</v>
      </c>
      <c r="Q20" s="58">
        <f>O20-P20</f>
        <v>-9</v>
      </c>
      <c r="R20" s="58">
        <v>4</v>
      </c>
      <c r="BN20" s="14"/>
      <c r="BR20" s="14"/>
    </row>
    <row r="21" spans="1:18" ht="16.5" customHeight="1" thickBot="1">
      <c r="A21" s="67"/>
      <c r="B21" s="10" t="s">
        <v>5</v>
      </c>
      <c r="C21" s="5">
        <v>0</v>
      </c>
      <c r="D21" s="11"/>
      <c r="E21" s="62"/>
      <c r="F21" s="63"/>
      <c r="G21" s="34"/>
      <c r="H21" s="10" t="s">
        <v>5</v>
      </c>
      <c r="I21" s="5">
        <v>0</v>
      </c>
      <c r="J21" s="12"/>
      <c r="K21" s="10" t="s">
        <v>5</v>
      </c>
      <c r="L21" s="5">
        <v>0</v>
      </c>
      <c r="M21" s="12"/>
      <c r="N21" s="65"/>
      <c r="O21" s="65"/>
      <c r="P21" s="65"/>
      <c r="Q21" s="59"/>
      <c r="R21" s="59"/>
    </row>
    <row r="22" spans="1:18" ht="16.5" customHeight="1" thickBot="1">
      <c r="A22" s="66" t="str">
        <f>$H$17</f>
        <v>泉南セントラル</v>
      </c>
      <c r="B22" s="6">
        <f>G68</f>
        <v>0</v>
      </c>
      <c r="C22" s="7" t="s">
        <v>17</v>
      </c>
      <c r="D22" s="8">
        <v>1</v>
      </c>
      <c r="E22" s="6">
        <v>2</v>
      </c>
      <c r="F22" s="7" t="s">
        <v>23</v>
      </c>
      <c r="G22" s="8">
        <f>N71</f>
        <v>0</v>
      </c>
      <c r="H22" s="60"/>
      <c r="I22" s="61"/>
      <c r="J22" s="61"/>
      <c r="K22" s="6">
        <v>1</v>
      </c>
      <c r="L22" s="7" t="s">
        <v>17</v>
      </c>
      <c r="M22" s="9">
        <v>1</v>
      </c>
      <c r="N22" s="64">
        <f>L23+F23+C23</f>
        <v>4</v>
      </c>
      <c r="O22" s="64">
        <f>SUM(B22,E22,K22)</f>
        <v>3</v>
      </c>
      <c r="P22" s="64">
        <f>SUM(M22,G22,D22)</f>
        <v>2</v>
      </c>
      <c r="Q22" s="58">
        <f>O22-P22</f>
        <v>1</v>
      </c>
      <c r="R22" s="58">
        <v>2</v>
      </c>
    </row>
    <row r="23" spans="1:18" ht="16.5" customHeight="1" thickBot="1">
      <c r="A23" s="67"/>
      <c r="B23" s="10" t="s">
        <v>5</v>
      </c>
      <c r="C23" s="5">
        <v>0</v>
      </c>
      <c r="D23" s="11"/>
      <c r="E23" s="10" t="s">
        <v>5</v>
      </c>
      <c r="F23" s="5">
        <v>3</v>
      </c>
      <c r="G23" s="11"/>
      <c r="H23" s="62"/>
      <c r="I23" s="63"/>
      <c r="J23" s="63"/>
      <c r="K23" s="10" t="s">
        <v>5</v>
      </c>
      <c r="L23" s="5">
        <v>1</v>
      </c>
      <c r="M23" s="12"/>
      <c r="N23" s="65"/>
      <c r="O23" s="65"/>
      <c r="P23" s="65"/>
      <c r="Q23" s="59"/>
      <c r="R23" s="59"/>
    </row>
    <row r="24" spans="1:18" ht="16.5" customHeight="1" thickBot="1">
      <c r="A24" s="66" t="str">
        <f>$K$17</f>
        <v>北五葉ＳＣ</v>
      </c>
      <c r="B24" s="6">
        <f>G71</f>
        <v>0</v>
      </c>
      <c r="C24" s="7" t="s">
        <v>17</v>
      </c>
      <c r="D24" s="8">
        <v>2</v>
      </c>
      <c r="E24" s="6">
        <v>1</v>
      </c>
      <c r="F24" s="7" t="s">
        <v>20</v>
      </c>
      <c r="G24" s="8">
        <f>N68</f>
        <v>0</v>
      </c>
      <c r="H24" s="6">
        <v>1</v>
      </c>
      <c r="I24" s="7" t="s">
        <v>17</v>
      </c>
      <c r="J24" s="8">
        <v>1</v>
      </c>
      <c r="K24" s="60"/>
      <c r="L24" s="61"/>
      <c r="M24" s="61"/>
      <c r="N24" s="64">
        <f>SUM(I25,F25,C25)</f>
        <v>4</v>
      </c>
      <c r="O24" s="64">
        <f>SUM(B24,E24,H24)</f>
        <v>2</v>
      </c>
      <c r="P24" s="64">
        <f>SUM(J24,G24,D24)</f>
        <v>3</v>
      </c>
      <c r="Q24" s="58">
        <f>O24-P24</f>
        <v>-1</v>
      </c>
      <c r="R24" s="58">
        <v>3</v>
      </c>
    </row>
    <row r="25" spans="1:18" ht="16.5" customHeight="1" thickBot="1">
      <c r="A25" s="67"/>
      <c r="B25" s="10" t="s">
        <v>5</v>
      </c>
      <c r="C25" s="5">
        <v>0</v>
      </c>
      <c r="D25" s="11"/>
      <c r="E25" s="10" t="s">
        <v>5</v>
      </c>
      <c r="F25" s="5">
        <v>3</v>
      </c>
      <c r="G25" s="11"/>
      <c r="H25" s="10" t="s">
        <v>5</v>
      </c>
      <c r="I25" s="5">
        <v>1</v>
      </c>
      <c r="J25" s="11"/>
      <c r="K25" s="62"/>
      <c r="L25" s="63"/>
      <c r="M25" s="63"/>
      <c r="N25" s="65"/>
      <c r="O25" s="65"/>
      <c r="P25" s="65"/>
      <c r="Q25" s="59"/>
      <c r="R25" s="59"/>
    </row>
    <row r="26" spans="1:15" ht="16.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5" ht="16.5" customHeight="1" thickBot="1">
      <c r="A28" s="73" t="s">
        <v>253</v>
      </c>
      <c r="B28" s="73"/>
      <c r="C28" s="4"/>
      <c r="D28" s="4"/>
      <c r="E28" s="4"/>
    </row>
    <row r="29" spans="1:18" ht="16.5" customHeight="1" thickBot="1">
      <c r="A29" s="5"/>
      <c r="B29" s="37" t="s">
        <v>237</v>
      </c>
      <c r="C29" s="70"/>
      <c r="D29" s="72"/>
      <c r="E29" s="37" t="s">
        <v>242</v>
      </c>
      <c r="F29" s="70"/>
      <c r="G29" s="72"/>
      <c r="H29" s="37" t="s">
        <v>231</v>
      </c>
      <c r="I29" s="70"/>
      <c r="J29" s="70"/>
      <c r="K29" s="37" t="s">
        <v>67</v>
      </c>
      <c r="L29" s="70"/>
      <c r="M29" s="70"/>
      <c r="N29" s="2" t="s">
        <v>0</v>
      </c>
      <c r="O29" s="2" t="s">
        <v>1</v>
      </c>
      <c r="P29" s="2" t="s">
        <v>2</v>
      </c>
      <c r="Q29" s="2" t="s">
        <v>3</v>
      </c>
      <c r="R29" s="2" t="s">
        <v>4</v>
      </c>
    </row>
    <row r="30" spans="1:18" ht="16.5" customHeight="1" thickBot="1">
      <c r="A30" s="66" t="str">
        <f>$B$29</f>
        <v>アミティエ草津・Ａ</v>
      </c>
      <c r="B30" s="60"/>
      <c r="C30" s="61"/>
      <c r="D30" s="33"/>
      <c r="E30" s="6">
        <f>E79</f>
        <v>0</v>
      </c>
      <c r="F30" s="7" t="s">
        <v>17</v>
      </c>
      <c r="G30" s="8">
        <v>2</v>
      </c>
      <c r="H30" s="9">
        <f>E82</f>
        <v>0</v>
      </c>
      <c r="I30" s="7" t="s">
        <v>17</v>
      </c>
      <c r="J30" s="9">
        <v>2</v>
      </c>
      <c r="K30" s="6">
        <f>E85</f>
        <v>0</v>
      </c>
      <c r="L30" s="7" t="s">
        <v>17</v>
      </c>
      <c r="M30" s="9">
        <v>2</v>
      </c>
      <c r="N30" s="64">
        <f>SUM(L31,I31,F31)</f>
        <v>0</v>
      </c>
      <c r="O30" s="64">
        <f>SUM(E30,H30,K30)</f>
        <v>0</v>
      </c>
      <c r="P30" s="64">
        <f>SUM(G30,J30,M30)</f>
        <v>6</v>
      </c>
      <c r="Q30" s="58">
        <f>$O$6-$P$6</f>
        <v>3</v>
      </c>
      <c r="R30" s="58">
        <v>4</v>
      </c>
    </row>
    <row r="31" spans="1:18" ht="16.5" customHeight="1" thickBot="1">
      <c r="A31" s="67"/>
      <c r="B31" s="62"/>
      <c r="C31" s="63"/>
      <c r="D31" s="34"/>
      <c r="E31" s="10" t="s">
        <v>5</v>
      </c>
      <c r="F31" s="5">
        <v>0</v>
      </c>
      <c r="G31" s="11"/>
      <c r="H31" s="12" t="s">
        <v>5</v>
      </c>
      <c r="I31" s="5">
        <v>0</v>
      </c>
      <c r="J31" s="12"/>
      <c r="K31" s="10" t="s">
        <v>5</v>
      </c>
      <c r="L31" s="5">
        <v>0</v>
      </c>
      <c r="M31" s="12"/>
      <c r="N31" s="65"/>
      <c r="O31" s="65"/>
      <c r="P31" s="65"/>
      <c r="Q31" s="59"/>
      <c r="R31" s="59"/>
    </row>
    <row r="32" spans="1:18" ht="16.5" customHeight="1" thickBot="1">
      <c r="A32" s="66" t="str">
        <f>$E$29</f>
        <v>久米田ＦＣ八木・ビアンコ</v>
      </c>
      <c r="B32" s="6">
        <v>2</v>
      </c>
      <c r="C32" s="7" t="s">
        <v>17</v>
      </c>
      <c r="D32" s="8">
        <f>E79</f>
        <v>0</v>
      </c>
      <c r="E32" s="60"/>
      <c r="F32" s="61"/>
      <c r="G32" s="33"/>
      <c r="H32" s="6">
        <v>1</v>
      </c>
      <c r="I32" s="7" t="s">
        <v>17</v>
      </c>
      <c r="J32" s="9">
        <v>5</v>
      </c>
      <c r="K32" s="6">
        <v>1</v>
      </c>
      <c r="L32" s="7" t="s">
        <v>17</v>
      </c>
      <c r="M32" s="9">
        <v>1</v>
      </c>
      <c r="N32" s="64">
        <f>SUM(L33,I33,C33)</f>
        <v>4</v>
      </c>
      <c r="O32" s="64">
        <f>SUM(B32,H32,K32)</f>
        <v>4</v>
      </c>
      <c r="P32" s="64">
        <f>SUM(M32,J32,D32)</f>
        <v>6</v>
      </c>
      <c r="Q32" s="58">
        <f>$O$8-$P$8</f>
        <v>-1</v>
      </c>
      <c r="R32" s="58">
        <v>2</v>
      </c>
    </row>
    <row r="33" spans="1:18" ht="16.5" customHeight="1" thickBot="1">
      <c r="A33" s="67"/>
      <c r="B33" s="10" t="s">
        <v>5</v>
      </c>
      <c r="C33" s="5">
        <v>3</v>
      </c>
      <c r="D33" s="11"/>
      <c r="E33" s="62"/>
      <c r="F33" s="63"/>
      <c r="G33" s="34"/>
      <c r="H33" s="10" t="s">
        <v>5</v>
      </c>
      <c r="I33" s="5">
        <v>0</v>
      </c>
      <c r="J33" s="12"/>
      <c r="K33" s="10" t="s">
        <v>5</v>
      </c>
      <c r="L33" s="5">
        <v>1</v>
      </c>
      <c r="M33" s="12"/>
      <c r="N33" s="65"/>
      <c r="O33" s="65"/>
      <c r="P33" s="65"/>
      <c r="Q33" s="59"/>
      <c r="R33" s="59"/>
    </row>
    <row r="34" spans="1:18" ht="16.5" customHeight="1" thickBot="1">
      <c r="A34" s="66" t="str">
        <f>$H$29</f>
        <v>高須ＳＣ</v>
      </c>
      <c r="B34" s="6">
        <v>2</v>
      </c>
      <c r="C34" s="7" t="s">
        <v>17</v>
      </c>
      <c r="D34" s="8">
        <f>E82</f>
        <v>0</v>
      </c>
      <c r="E34" s="6">
        <v>5</v>
      </c>
      <c r="F34" s="7" t="s">
        <v>23</v>
      </c>
      <c r="G34" s="8">
        <v>1</v>
      </c>
      <c r="H34" s="60"/>
      <c r="I34" s="61"/>
      <c r="J34" s="61"/>
      <c r="K34" s="6">
        <v>5</v>
      </c>
      <c r="L34" s="7" t="s">
        <v>17</v>
      </c>
      <c r="M34" s="9">
        <f>$P$51</f>
        <v>0</v>
      </c>
      <c r="N34" s="64">
        <f>L35+F35+C35</f>
        <v>9</v>
      </c>
      <c r="O34" s="64">
        <f>SUM(B34,E34,K34)</f>
        <v>12</v>
      </c>
      <c r="P34" s="64">
        <f>SUM(M34,G34,D34)</f>
        <v>1</v>
      </c>
      <c r="Q34" s="58">
        <f>$O$10-$P$10</f>
        <v>0</v>
      </c>
      <c r="R34" s="58">
        <v>1</v>
      </c>
    </row>
    <row r="35" spans="1:18" ht="16.5" customHeight="1" thickBot="1">
      <c r="A35" s="67"/>
      <c r="B35" s="10" t="s">
        <v>5</v>
      </c>
      <c r="C35" s="5">
        <v>3</v>
      </c>
      <c r="D35" s="11"/>
      <c r="E35" s="10" t="s">
        <v>5</v>
      </c>
      <c r="F35" s="5">
        <v>3</v>
      </c>
      <c r="G35" s="11"/>
      <c r="H35" s="62"/>
      <c r="I35" s="63"/>
      <c r="J35" s="63"/>
      <c r="K35" s="10" t="s">
        <v>5</v>
      </c>
      <c r="L35" s="5">
        <v>3</v>
      </c>
      <c r="M35" s="12"/>
      <c r="N35" s="65"/>
      <c r="O35" s="65"/>
      <c r="P35" s="65"/>
      <c r="Q35" s="59"/>
      <c r="R35" s="59"/>
    </row>
    <row r="36" spans="1:18" ht="16.5" customHeight="1" thickBot="1">
      <c r="A36" s="66" t="str">
        <f>$K$29</f>
        <v>太子ＦＣＪｒ．</v>
      </c>
      <c r="B36" s="6">
        <v>2</v>
      </c>
      <c r="C36" s="7" t="s">
        <v>17</v>
      </c>
      <c r="D36" s="8">
        <f>E85</f>
        <v>0</v>
      </c>
      <c r="E36" s="6">
        <v>1</v>
      </c>
      <c r="F36" s="7" t="s">
        <v>20</v>
      </c>
      <c r="G36" s="8">
        <v>1</v>
      </c>
      <c r="H36" s="6">
        <f>$P$51</f>
        <v>0</v>
      </c>
      <c r="I36" s="7" t="s">
        <v>17</v>
      </c>
      <c r="J36" s="8">
        <v>5</v>
      </c>
      <c r="K36" s="60"/>
      <c r="L36" s="61"/>
      <c r="M36" s="61"/>
      <c r="N36" s="64">
        <f>SUM(I37,F37,C37)</f>
        <v>4</v>
      </c>
      <c r="O36" s="64">
        <f>SUM(B36,E36,H36)</f>
        <v>3</v>
      </c>
      <c r="P36" s="64">
        <f>SUM(J36,G36,D36)</f>
        <v>6</v>
      </c>
      <c r="Q36" s="58">
        <f>$O$12-$P$12</f>
        <v>-2</v>
      </c>
      <c r="R36" s="58">
        <v>3</v>
      </c>
    </row>
    <row r="37" spans="1:18" ht="16.5" customHeight="1" thickBot="1">
      <c r="A37" s="67"/>
      <c r="B37" s="10" t="s">
        <v>5</v>
      </c>
      <c r="C37" s="5">
        <v>3</v>
      </c>
      <c r="D37" s="11"/>
      <c r="E37" s="10" t="s">
        <v>5</v>
      </c>
      <c r="F37" s="5">
        <v>1</v>
      </c>
      <c r="G37" s="11"/>
      <c r="H37" s="10" t="s">
        <v>5</v>
      </c>
      <c r="I37" s="5">
        <v>0</v>
      </c>
      <c r="J37" s="11"/>
      <c r="K37" s="62"/>
      <c r="L37" s="63"/>
      <c r="M37" s="63"/>
      <c r="N37" s="65"/>
      <c r="O37" s="65"/>
      <c r="P37" s="65"/>
      <c r="Q37" s="59"/>
      <c r="R37" s="59"/>
    </row>
    <row r="38" ht="16.5" customHeight="1"/>
    <row r="39" ht="16.5" customHeight="1" thickBot="1"/>
    <row r="40" spans="1:20" ht="16.5" customHeight="1" thickBot="1">
      <c r="A40" s="68" t="s">
        <v>6</v>
      </c>
      <c r="B40" s="69"/>
      <c r="C40" s="30" t="s">
        <v>12</v>
      </c>
      <c r="D40" s="31"/>
      <c r="E40" s="31"/>
      <c r="F40" s="31"/>
      <c r="G40" s="31"/>
      <c r="H40" s="31"/>
      <c r="I40" s="32"/>
      <c r="J40" s="44" t="s">
        <v>33</v>
      </c>
      <c r="K40" s="45"/>
      <c r="L40" s="30" t="s">
        <v>13</v>
      </c>
      <c r="M40" s="31"/>
      <c r="N40" s="31"/>
      <c r="O40" s="31"/>
      <c r="P40" s="31"/>
      <c r="Q40" s="31"/>
      <c r="R40" s="32"/>
      <c r="S40" s="44" t="s">
        <v>33</v>
      </c>
      <c r="T40" s="45"/>
    </row>
    <row r="41" spans="1:20" ht="16.5" customHeight="1">
      <c r="A41" s="80" t="s">
        <v>39</v>
      </c>
      <c r="B41" s="81"/>
      <c r="C41" s="46" t="str">
        <f>$B$5</f>
        <v>平岡北ＳＣ-Ａ</v>
      </c>
      <c r="D41" s="56"/>
      <c r="E41" s="15">
        <v>2</v>
      </c>
      <c r="F41" s="16" t="s">
        <v>17</v>
      </c>
      <c r="G41" s="15">
        <v>0</v>
      </c>
      <c r="H41" s="56" t="str">
        <f>$E$5</f>
        <v>芥川Ｊｒ．ドリームス</v>
      </c>
      <c r="I41" s="47"/>
      <c r="J41" s="46" t="s">
        <v>138</v>
      </c>
      <c r="K41" s="47"/>
      <c r="L41" s="46" t="str">
        <f>$H$5</f>
        <v>滝野少年ＳＣ</v>
      </c>
      <c r="M41" s="56"/>
      <c r="N41" s="15">
        <v>0</v>
      </c>
      <c r="O41" s="16" t="s">
        <v>17</v>
      </c>
      <c r="P41" s="15">
        <v>0</v>
      </c>
      <c r="Q41" s="56" t="str">
        <f>$K$5</f>
        <v>神戸コスモ</v>
      </c>
      <c r="R41" s="47"/>
      <c r="S41" s="46" t="s">
        <v>155</v>
      </c>
      <c r="T41" s="47"/>
    </row>
    <row r="42" spans="1:20" ht="16.5" customHeight="1">
      <c r="A42" s="42" t="s">
        <v>15</v>
      </c>
      <c r="B42" s="78"/>
      <c r="C42" s="48" t="str">
        <f>$B$17</f>
        <v>パルティーダ生駒</v>
      </c>
      <c r="D42" s="57"/>
      <c r="E42" s="17">
        <v>6</v>
      </c>
      <c r="F42" s="18" t="s">
        <v>17</v>
      </c>
      <c r="G42" s="17">
        <v>0</v>
      </c>
      <c r="H42" s="57" t="str">
        <f>$E$17</f>
        <v>神崎ＳＣ</v>
      </c>
      <c r="I42" s="49"/>
      <c r="J42" s="82" t="s">
        <v>142</v>
      </c>
      <c r="K42" s="83"/>
      <c r="L42" s="48" t="str">
        <f>$H$17</f>
        <v>泉南セントラル</v>
      </c>
      <c r="M42" s="57"/>
      <c r="N42" s="17">
        <v>1</v>
      </c>
      <c r="O42" s="18" t="s">
        <v>17</v>
      </c>
      <c r="P42" s="17">
        <v>1</v>
      </c>
      <c r="Q42" s="57" t="str">
        <f>$K$17</f>
        <v>北五葉ＳＣ</v>
      </c>
      <c r="R42" s="49"/>
      <c r="S42" s="82" t="s">
        <v>151</v>
      </c>
      <c r="T42" s="83"/>
    </row>
    <row r="43" spans="1:20" ht="16.5" customHeight="1">
      <c r="A43" s="42" t="s">
        <v>16</v>
      </c>
      <c r="B43" s="78"/>
      <c r="C43" s="48" t="str">
        <f>$B$29</f>
        <v>アミティエ草津・Ａ</v>
      </c>
      <c r="D43" s="57"/>
      <c r="E43" s="17">
        <v>0</v>
      </c>
      <c r="F43" s="18" t="s">
        <v>17</v>
      </c>
      <c r="G43" s="17">
        <v>2</v>
      </c>
      <c r="H43" s="57" t="str">
        <f>$E$29</f>
        <v>久米田ＦＣ八木・ビアンコ</v>
      </c>
      <c r="I43" s="49"/>
      <c r="J43" s="82" t="s">
        <v>143</v>
      </c>
      <c r="K43" s="83"/>
      <c r="L43" s="48" t="str">
        <f>$H$29</f>
        <v>高須ＳＣ</v>
      </c>
      <c r="M43" s="57"/>
      <c r="N43" s="17">
        <v>5</v>
      </c>
      <c r="O43" s="18" t="s">
        <v>17</v>
      </c>
      <c r="P43" s="17">
        <v>0</v>
      </c>
      <c r="Q43" s="57" t="str">
        <f>$K$29</f>
        <v>太子ＦＣＪｒ．</v>
      </c>
      <c r="R43" s="49"/>
      <c r="S43" s="82" t="s">
        <v>152</v>
      </c>
      <c r="T43" s="83"/>
    </row>
    <row r="44" spans="1:20" ht="16.5" customHeight="1">
      <c r="A44" s="42" t="s">
        <v>7</v>
      </c>
      <c r="B44" s="78"/>
      <c r="C44" s="48" t="str">
        <f>$B$5</f>
        <v>平岡北ＳＣ-Ａ</v>
      </c>
      <c r="D44" s="57"/>
      <c r="E44" s="17">
        <v>1</v>
      </c>
      <c r="F44" s="18" t="s">
        <v>17</v>
      </c>
      <c r="G44" s="17">
        <v>1</v>
      </c>
      <c r="H44" s="57" t="str">
        <f>$H$5</f>
        <v>滝野少年ＳＣ</v>
      </c>
      <c r="I44" s="49"/>
      <c r="J44" s="48" t="s">
        <v>144</v>
      </c>
      <c r="K44" s="49"/>
      <c r="L44" s="48" t="str">
        <f>$E$5</f>
        <v>芥川Ｊｒ．ドリームス</v>
      </c>
      <c r="M44" s="57"/>
      <c r="N44" s="17">
        <v>1</v>
      </c>
      <c r="O44" s="18" t="s">
        <v>17</v>
      </c>
      <c r="P44" s="17">
        <v>0</v>
      </c>
      <c r="Q44" s="57" t="str">
        <f>$K$5</f>
        <v>神戸コスモ</v>
      </c>
      <c r="R44" s="49"/>
      <c r="S44" s="48" t="s">
        <v>150</v>
      </c>
      <c r="T44" s="49"/>
    </row>
    <row r="45" spans="1:20" ht="16.5" customHeight="1">
      <c r="A45" s="42" t="s">
        <v>8</v>
      </c>
      <c r="B45" s="78"/>
      <c r="C45" s="48" t="str">
        <f>$B$17</f>
        <v>パルティーダ生駒</v>
      </c>
      <c r="D45" s="57"/>
      <c r="E45" s="17">
        <v>1</v>
      </c>
      <c r="F45" s="18" t="s">
        <v>17</v>
      </c>
      <c r="G45" s="17">
        <v>0</v>
      </c>
      <c r="H45" s="57" t="str">
        <f>$H$17</f>
        <v>泉南セントラル</v>
      </c>
      <c r="I45" s="49"/>
      <c r="J45" s="48" t="s">
        <v>145</v>
      </c>
      <c r="K45" s="49"/>
      <c r="L45" s="48" t="str">
        <f>$E$17</f>
        <v>神崎ＳＣ</v>
      </c>
      <c r="M45" s="57"/>
      <c r="N45" s="17">
        <v>0</v>
      </c>
      <c r="O45" s="18" t="s">
        <v>17</v>
      </c>
      <c r="P45" s="17">
        <v>1</v>
      </c>
      <c r="Q45" s="57" t="str">
        <f>$K$17</f>
        <v>北五葉ＳＣ</v>
      </c>
      <c r="R45" s="49"/>
      <c r="S45" s="48" t="s">
        <v>156</v>
      </c>
      <c r="T45" s="49"/>
    </row>
    <row r="46" spans="1:20" ht="16.5" customHeight="1">
      <c r="A46" s="42" t="s">
        <v>9</v>
      </c>
      <c r="B46" s="78"/>
      <c r="C46" s="48" t="str">
        <f>$B$29</f>
        <v>アミティエ草津・Ａ</v>
      </c>
      <c r="D46" s="57"/>
      <c r="E46" s="17">
        <v>0</v>
      </c>
      <c r="F46" s="18" t="s">
        <v>17</v>
      </c>
      <c r="G46" s="17">
        <v>2</v>
      </c>
      <c r="H46" s="57" t="str">
        <f>$H$29</f>
        <v>高須ＳＣ</v>
      </c>
      <c r="I46" s="49"/>
      <c r="J46" s="84" t="s">
        <v>147</v>
      </c>
      <c r="K46" s="85"/>
      <c r="L46" s="48" t="str">
        <f>$E$29</f>
        <v>久米田ＦＣ八木・ビアンコ</v>
      </c>
      <c r="M46" s="57"/>
      <c r="N46" s="17">
        <v>1</v>
      </c>
      <c r="O46" s="18" t="s">
        <v>17</v>
      </c>
      <c r="P46" s="17">
        <v>1</v>
      </c>
      <c r="Q46" s="57" t="str">
        <f>$K$29</f>
        <v>太子ＦＣＪｒ．</v>
      </c>
      <c r="R46" s="49"/>
      <c r="S46" s="84" t="s">
        <v>157</v>
      </c>
      <c r="T46" s="85"/>
    </row>
    <row r="47" spans="1:20" ht="16.5" customHeight="1">
      <c r="A47" s="42" t="s">
        <v>10</v>
      </c>
      <c r="B47" s="43"/>
      <c r="C47" s="48" t="str">
        <f>$B$5</f>
        <v>平岡北ＳＣ-Ａ</v>
      </c>
      <c r="D47" s="57"/>
      <c r="E47" s="17">
        <v>1</v>
      </c>
      <c r="F47" s="18" t="s">
        <v>17</v>
      </c>
      <c r="G47" s="17">
        <v>0</v>
      </c>
      <c r="H47" s="57" t="str">
        <f>$K$5</f>
        <v>神戸コスモ</v>
      </c>
      <c r="I47" s="49"/>
      <c r="J47" s="38" t="s">
        <v>146</v>
      </c>
      <c r="K47" s="39"/>
      <c r="L47" s="48" t="str">
        <f>$E$5</f>
        <v>芥川Ｊｒ．ドリームス</v>
      </c>
      <c r="M47" s="57"/>
      <c r="N47" s="17">
        <v>1</v>
      </c>
      <c r="O47" s="18" t="s">
        <v>17</v>
      </c>
      <c r="P47" s="17">
        <v>1</v>
      </c>
      <c r="Q47" s="57" t="str">
        <f>$H$5</f>
        <v>滝野少年ＳＣ</v>
      </c>
      <c r="R47" s="49"/>
      <c r="S47" s="38" t="s">
        <v>158</v>
      </c>
      <c r="T47" s="39"/>
    </row>
    <row r="48" spans="1:20" ht="16.5" customHeight="1">
      <c r="A48" s="35" t="s">
        <v>11</v>
      </c>
      <c r="B48" s="79"/>
      <c r="C48" s="48" t="str">
        <f>$B$17</f>
        <v>パルティーダ生駒</v>
      </c>
      <c r="D48" s="57"/>
      <c r="E48" s="17">
        <v>2</v>
      </c>
      <c r="F48" s="18" t="s">
        <v>17</v>
      </c>
      <c r="G48" s="17">
        <v>0</v>
      </c>
      <c r="H48" s="57" t="str">
        <f>$K$17</f>
        <v>北五葉ＳＣ</v>
      </c>
      <c r="I48" s="49"/>
      <c r="J48" s="38" t="s">
        <v>148</v>
      </c>
      <c r="K48" s="39"/>
      <c r="L48" s="48" t="str">
        <f>$E$17</f>
        <v>神崎ＳＣ</v>
      </c>
      <c r="M48" s="57"/>
      <c r="N48" s="17">
        <v>0</v>
      </c>
      <c r="O48" s="18" t="s">
        <v>17</v>
      </c>
      <c r="P48" s="17">
        <v>2</v>
      </c>
      <c r="Q48" s="57" t="str">
        <f>$H$17</f>
        <v>泉南セントラル</v>
      </c>
      <c r="R48" s="49"/>
      <c r="S48" s="38" t="s">
        <v>159</v>
      </c>
      <c r="T48" s="39"/>
    </row>
    <row r="49" spans="1:20" ht="16.5" customHeight="1" thickBot="1">
      <c r="A49" s="54" t="s">
        <v>18</v>
      </c>
      <c r="B49" s="51"/>
      <c r="C49" s="54" t="str">
        <f>$B$29</f>
        <v>アミティエ草津・Ａ</v>
      </c>
      <c r="D49" s="51"/>
      <c r="E49" s="19">
        <v>0</v>
      </c>
      <c r="F49" s="20" t="s">
        <v>17</v>
      </c>
      <c r="G49" s="19">
        <v>2</v>
      </c>
      <c r="H49" s="51" t="str">
        <f>$K$29</f>
        <v>太子ＦＣＪｒ．</v>
      </c>
      <c r="I49" s="52"/>
      <c r="J49" s="40" t="s">
        <v>149</v>
      </c>
      <c r="K49" s="41"/>
      <c r="L49" s="54" t="str">
        <f>$E$29</f>
        <v>久米田ＦＣ八木・ビアンコ</v>
      </c>
      <c r="M49" s="51"/>
      <c r="N49" s="19">
        <v>1</v>
      </c>
      <c r="O49" s="20" t="s">
        <v>17</v>
      </c>
      <c r="P49" s="19">
        <v>5</v>
      </c>
      <c r="Q49" s="51" t="str">
        <f>$H$29</f>
        <v>高須ＳＣ</v>
      </c>
      <c r="R49" s="52"/>
      <c r="S49" s="40" t="s">
        <v>160</v>
      </c>
      <c r="T49" s="41"/>
    </row>
    <row r="50" spans="1:20" ht="14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</sheetData>
  <sheetProtection/>
  <mergeCells count="172">
    <mergeCell ref="P34:P35"/>
    <mergeCell ref="Q34:Q35"/>
    <mergeCell ref="R34:R35"/>
    <mergeCell ref="P36:P37"/>
    <mergeCell ref="Q36:Q37"/>
    <mergeCell ref="R36:R37"/>
    <mergeCell ref="P30:P31"/>
    <mergeCell ref="Q30:Q31"/>
    <mergeCell ref="R30:R31"/>
    <mergeCell ref="P32:P33"/>
    <mergeCell ref="Q32:Q33"/>
    <mergeCell ref="R32:R33"/>
    <mergeCell ref="P24:P25"/>
    <mergeCell ref="Q24:Q25"/>
    <mergeCell ref="R24:R25"/>
    <mergeCell ref="P20:P21"/>
    <mergeCell ref="Q20:Q21"/>
    <mergeCell ref="R20:R21"/>
    <mergeCell ref="P22:P23"/>
    <mergeCell ref="Q22:Q23"/>
    <mergeCell ref="R22:R23"/>
    <mergeCell ref="R8:R9"/>
    <mergeCell ref="P18:P19"/>
    <mergeCell ref="Q18:Q19"/>
    <mergeCell ref="R18:R19"/>
    <mergeCell ref="P10:P11"/>
    <mergeCell ref="Q10:Q11"/>
    <mergeCell ref="R10:R11"/>
    <mergeCell ref="P12:P13"/>
    <mergeCell ref="Q12:Q13"/>
    <mergeCell ref="R12:R13"/>
    <mergeCell ref="S47:T47"/>
    <mergeCell ref="S48:T48"/>
    <mergeCell ref="S49:T49"/>
    <mergeCell ref="J47:K47"/>
    <mergeCell ref="J48:K48"/>
    <mergeCell ref="J49:K49"/>
    <mergeCell ref="Q47:R47"/>
    <mergeCell ref="Q48:R48"/>
    <mergeCell ref="Q49:R49"/>
    <mergeCell ref="L47:M47"/>
    <mergeCell ref="S40:T40"/>
    <mergeCell ref="S41:T41"/>
    <mergeCell ref="S42:T42"/>
    <mergeCell ref="S43:T43"/>
    <mergeCell ref="S44:T44"/>
    <mergeCell ref="S45:T45"/>
    <mergeCell ref="S46:T46"/>
    <mergeCell ref="J43:K43"/>
    <mergeCell ref="J44:K44"/>
    <mergeCell ref="J45:K45"/>
    <mergeCell ref="J46:K46"/>
    <mergeCell ref="L45:M45"/>
    <mergeCell ref="L46:M46"/>
    <mergeCell ref="L44:M44"/>
    <mergeCell ref="J42:K42"/>
    <mergeCell ref="H29:J29"/>
    <mergeCell ref="H34:J35"/>
    <mergeCell ref="H42:I42"/>
    <mergeCell ref="K29:M29"/>
    <mergeCell ref="A49:B49"/>
    <mergeCell ref="O6:O7"/>
    <mergeCell ref="O8:O9"/>
    <mergeCell ref="O10:O11"/>
    <mergeCell ref="N8:N9"/>
    <mergeCell ref="N10:N11"/>
    <mergeCell ref="N6:N7"/>
    <mergeCell ref="A20:A21"/>
    <mergeCell ref="E29:G29"/>
    <mergeCell ref="J40:K40"/>
    <mergeCell ref="A1:T1"/>
    <mergeCell ref="A8:A9"/>
    <mergeCell ref="H10:J11"/>
    <mergeCell ref="A6:A7"/>
    <mergeCell ref="B6:D7"/>
    <mergeCell ref="E8:G9"/>
    <mergeCell ref="P6:P7"/>
    <mergeCell ref="Q6:Q7"/>
    <mergeCell ref="R6:R7"/>
    <mergeCell ref="P8:P9"/>
    <mergeCell ref="K5:M5"/>
    <mergeCell ref="A10:A11"/>
    <mergeCell ref="B17:D17"/>
    <mergeCell ref="A2:T2"/>
    <mergeCell ref="H5:J5"/>
    <mergeCell ref="B5:D5"/>
    <mergeCell ref="E5:G5"/>
    <mergeCell ref="A3:C3"/>
    <mergeCell ref="N12:N13"/>
    <mergeCell ref="Q8:Q9"/>
    <mergeCell ref="H17:J17"/>
    <mergeCell ref="A18:A19"/>
    <mergeCell ref="B18:D19"/>
    <mergeCell ref="K12:M13"/>
    <mergeCell ref="K17:M17"/>
    <mergeCell ref="K24:M25"/>
    <mergeCell ref="O12:O13"/>
    <mergeCell ref="O22:O23"/>
    <mergeCell ref="O18:O19"/>
    <mergeCell ref="O20:O21"/>
    <mergeCell ref="N24:N25"/>
    <mergeCell ref="O24:O25"/>
    <mergeCell ref="N18:N19"/>
    <mergeCell ref="N20:N21"/>
    <mergeCell ref="N22:N23"/>
    <mergeCell ref="N32:N33"/>
    <mergeCell ref="N36:N37"/>
    <mergeCell ref="O36:O37"/>
    <mergeCell ref="K36:M37"/>
    <mergeCell ref="H22:J23"/>
    <mergeCell ref="A24:A25"/>
    <mergeCell ref="N34:N35"/>
    <mergeCell ref="O34:O35"/>
    <mergeCell ref="A34:A35"/>
    <mergeCell ref="N30:N31"/>
    <mergeCell ref="O30:O31"/>
    <mergeCell ref="A32:A33"/>
    <mergeCell ref="E32:G33"/>
    <mergeCell ref="O32:O33"/>
    <mergeCell ref="H47:I47"/>
    <mergeCell ref="E17:G17"/>
    <mergeCell ref="A12:A13"/>
    <mergeCell ref="C44:D44"/>
    <mergeCell ref="A42:B42"/>
    <mergeCell ref="E20:G21"/>
    <mergeCell ref="A22:A23"/>
    <mergeCell ref="B30:D31"/>
    <mergeCell ref="B29:D29"/>
    <mergeCell ref="A36:A37"/>
    <mergeCell ref="C43:D43"/>
    <mergeCell ref="A30:A31"/>
    <mergeCell ref="H49:I49"/>
    <mergeCell ref="C45:D45"/>
    <mergeCell ref="C46:D46"/>
    <mergeCell ref="C47:D47"/>
    <mergeCell ref="C48:D48"/>
    <mergeCell ref="C49:D49"/>
    <mergeCell ref="H45:I45"/>
    <mergeCell ref="H46:I46"/>
    <mergeCell ref="C42:D42"/>
    <mergeCell ref="A47:B47"/>
    <mergeCell ref="A43:B43"/>
    <mergeCell ref="H48:I48"/>
    <mergeCell ref="A45:B45"/>
    <mergeCell ref="A46:B46"/>
    <mergeCell ref="H43:I43"/>
    <mergeCell ref="H44:I44"/>
    <mergeCell ref="A44:B44"/>
    <mergeCell ref="A48:B48"/>
    <mergeCell ref="A40:B40"/>
    <mergeCell ref="C40:I40"/>
    <mergeCell ref="L40:R40"/>
    <mergeCell ref="L41:M41"/>
    <mergeCell ref="H41:I41"/>
    <mergeCell ref="C41:D41"/>
    <mergeCell ref="A41:B41"/>
    <mergeCell ref="J41:K41"/>
    <mergeCell ref="Q45:R45"/>
    <mergeCell ref="Q46:R46"/>
    <mergeCell ref="L48:M48"/>
    <mergeCell ref="L42:M42"/>
    <mergeCell ref="L43:M43"/>
    <mergeCell ref="A51:T51"/>
    <mergeCell ref="A4:B4"/>
    <mergeCell ref="A16:B16"/>
    <mergeCell ref="A28:B28"/>
    <mergeCell ref="A50:T50"/>
    <mergeCell ref="L49:M49"/>
    <mergeCell ref="Q41:R41"/>
    <mergeCell ref="Q42:R42"/>
    <mergeCell ref="Q43:R43"/>
    <mergeCell ref="Q44:R44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1"/>
  <sheetViews>
    <sheetView zoomScalePageLayoutView="0" workbookViewId="0" topLeftCell="A37">
      <selection activeCell="H48" sqref="H48:I48"/>
    </sheetView>
  </sheetViews>
  <sheetFormatPr defaultColWidth="13.625" defaultRowHeight="36.75" customHeight="1"/>
  <cols>
    <col min="1" max="1" width="10.625" style="1" customWidth="1"/>
    <col min="2" max="23" width="4.75390625" style="1" customWidth="1"/>
    <col min="24" max="16384" width="13.625" style="1" customWidth="1"/>
  </cols>
  <sheetData>
    <row r="1" spans="1:20" ht="16.5" customHeight="1">
      <c r="A1" s="75" t="s">
        <v>259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6.5" customHeight="1">
      <c r="A2" s="75" t="s">
        <v>258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5" ht="16.5" customHeight="1">
      <c r="A3" s="74" t="s">
        <v>263</v>
      </c>
      <c r="B3" s="74"/>
      <c r="C3" s="74"/>
      <c r="D3" s="4"/>
      <c r="E3" s="4"/>
    </row>
    <row r="4" spans="1:5" ht="16.5" customHeight="1" thickBot="1">
      <c r="A4" s="73" t="s">
        <v>62</v>
      </c>
      <c r="B4" s="73"/>
      <c r="C4" s="4"/>
      <c r="D4" s="4"/>
      <c r="E4" s="4"/>
    </row>
    <row r="5" spans="1:18" ht="16.5" customHeight="1" thickBot="1">
      <c r="A5" s="5"/>
      <c r="B5" s="37" t="s">
        <v>228</v>
      </c>
      <c r="C5" s="70"/>
      <c r="D5" s="72"/>
      <c r="E5" s="37" t="s">
        <v>89</v>
      </c>
      <c r="F5" s="70"/>
      <c r="G5" s="72"/>
      <c r="H5" s="37" t="s">
        <v>243</v>
      </c>
      <c r="I5" s="70"/>
      <c r="J5" s="70"/>
      <c r="K5" s="37" t="s">
        <v>90</v>
      </c>
      <c r="L5" s="70"/>
      <c r="M5" s="70"/>
      <c r="N5" s="2" t="s">
        <v>0</v>
      </c>
      <c r="O5" s="2" t="s">
        <v>1</v>
      </c>
      <c r="P5" s="2" t="s">
        <v>2</v>
      </c>
      <c r="Q5" s="2" t="s">
        <v>3</v>
      </c>
      <c r="R5" s="2" t="s">
        <v>4</v>
      </c>
    </row>
    <row r="6" spans="1:18" ht="16.5" customHeight="1" thickBot="1">
      <c r="A6" s="66" t="str">
        <f>$B$5</f>
        <v>白鷺ＦＣ・代表</v>
      </c>
      <c r="B6" s="60"/>
      <c r="C6" s="61"/>
      <c r="D6" s="33"/>
      <c r="E6" s="6">
        <f>E41</f>
        <v>2</v>
      </c>
      <c r="F6" s="7" t="s">
        <v>17</v>
      </c>
      <c r="G6" s="8">
        <f>G41</f>
        <v>1</v>
      </c>
      <c r="H6" s="9">
        <v>4</v>
      </c>
      <c r="I6" s="7" t="s">
        <v>17</v>
      </c>
      <c r="J6" s="9">
        <v>1</v>
      </c>
      <c r="K6" s="6">
        <v>1</v>
      </c>
      <c r="L6" s="7" t="s">
        <v>17</v>
      </c>
      <c r="M6" s="9">
        <v>1</v>
      </c>
      <c r="N6" s="64">
        <f>SUM(L7,I7,F7)</f>
        <v>7</v>
      </c>
      <c r="O6" s="64">
        <f>SUM(E6,H6,K6)</f>
        <v>7</v>
      </c>
      <c r="P6" s="64">
        <f>SUM(G6,J6,M6)</f>
        <v>3</v>
      </c>
      <c r="Q6" s="58">
        <f>$O$6-$P$6</f>
        <v>4</v>
      </c>
      <c r="R6" s="58">
        <v>1</v>
      </c>
    </row>
    <row r="7" spans="1:18" ht="16.5" customHeight="1" thickBot="1">
      <c r="A7" s="67"/>
      <c r="B7" s="62"/>
      <c r="C7" s="63"/>
      <c r="D7" s="34"/>
      <c r="E7" s="10" t="s">
        <v>5</v>
      </c>
      <c r="F7" s="5">
        <v>3</v>
      </c>
      <c r="G7" s="11"/>
      <c r="H7" s="12" t="s">
        <v>5</v>
      </c>
      <c r="I7" s="5">
        <v>3</v>
      </c>
      <c r="J7" s="12"/>
      <c r="K7" s="10" t="s">
        <v>5</v>
      </c>
      <c r="L7" s="5">
        <v>1</v>
      </c>
      <c r="M7" s="12"/>
      <c r="N7" s="65"/>
      <c r="O7" s="65"/>
      <c r="P7" s="65"/>
      <c r="Q7" s="59"/>
      <c r="R7" s="59"/>
    </row>
    <row r="8" spans="1:18" ht="16.5" customHeight="1" thickBot="1">
      <c r="A8" s="66" t="str">
        <f>$E$5</f>
        <v>三樹平田ＳＣ・Ｂ</v>
      </c>
      <c r="B8" s="6">
        <f>G41</f>
        <v>1</v>
      </c>
      <c r="C8" s="7" t="s">
        <v>17</v>
      </c>
      <c r="D8" s="8">
        <f>E41</f>
        <v>2</v>
      </c>
      <c r="E8" s="60"/>
      <c r="F8" s="61"/>
      <c r="G8" s="33"/>
      <c r="H8" s="6">
        <v>2</v>
      </c>
      <c r="I8" s="7" t="s">
        <v>17</v>
      </c>
      <c r="J8" s="9">
        <f>P53</f>
        <v>0</v>
      </c>
      <c r="K8" s="6">
        <v>1</v>
      </c>
      <c r="L8" s="7" t="s">
        <v>17</v>
      </c>
      <c r="M8" s="9">
        <f>$P$50</f>
        <v>0</v>
      </c>
      <c r="N8" s="64">
        <f>SUM(L9,I9,C9)</f>
        <v>6</v>
      </c>
      <c r="O8" s="64">
        <f>SUM(B8,H8,K8)</f>
        <v>4</v>
      </c>
      <c r="P8" s="64">
        <f>SUM(M8,J8,D8)</f>
        <v>2</v>
      </c>
      <c r="Q8" s="58">
        <f>$O$8-$P$8</f>
        <v>2</v>
      </c>
      <c r="R8" s="58">
        <v>2</v>
      </c>
    </row>
    <row r="9" spans="1:18" ht="16.5" customHeight="1" thickBot="1">
      <c r="A9" s="67"/>
      <c r="B9" s="10" t="s">
        <v>5</v>
      </c>
      <c r="C9" s="5">
        <v>0</v>
      </c>
      <c r="D9" s="11"/>
      <c r="E9" s="62"/>
      <c r="F9" s="63"/>
      <c r="G9" s="34"/>
      <c r="H9" s="10" t="s">
        <v>5</v>
      </c>
      <c r="I9" s="5">
        <v>3</v>
      </c>
      <c r="J9" s="12"/>
      <c r="K9" s="10" t="s">
        <v>5</v>
      </c>
      <c r="L9" s="5">
        <v>3</v>
      </c>
      <c r="M9" s="12"/>
      <c r="N9" s="65"/>
      <c r="O9" s="65"/>
      <c r="P9" s="65"/>
      <c r="Q9" s="59"/>
      <c r="R9" s="59"/>
    </row>
    <row r="10" spans="1:18" ht="16.5" customHeight="1" thickBot="1">
      <c r="A10" s="66" t="str">
        <f>$H$5</f>
        <v>泉大津・フォルツァ</v>
      </c>
      <c r="B10" s="6">
        <v>1</v>
      </c>
      <c r="C10" s="7" t="s">
        <v>17</v>
      </c>
      <c r="D10" s="8">
        <v>4</v>
      </c>
      <c r="E10" s="6">
        <f>P53</f>
        <v>0</v>
      </c>
      <c r="F10" s="7" t="s">
        <v>23</v>
      </c>
      <c r="G10" s="8">
        <v>2</v>
      </c>
      <c r="H10" s="60"/>
      <c r="I10" s="61"/>
      <c r="J10" s="61"/>
      <c r="K10" s="6">
        <f>N41</f>
        <v>0</v>
      </c>
      <c r="L10" s="7" t="s">
        <v>17</v>
      </c>
      <c r="M10" s="9">
        <f>P41</f>
        <v>3</v>
      </c>
      <c r="N10" s="64">
        <f>L11+F11+C11</f>
        <v>0</v>
      </c>
      <c r="O10" s="64">
        <f>SUM(B10,E10,K10)</f>
        <v>1</v>
      </c>
      <c r="P10" s="64">
        <f>SUM(M10,G10,D10)</f>
        <v>9</v>
      </c>
      <c r="Q10" s="58">
        <f>$O$10-$P$10</f>
        <v>-8</v>
      </c>
      <c r="R10" s="58">
        <v>4</v>
      </c>
    </row>
    <row r="11" spans="1:18" ht="16.5" customHeight="1" thickBot="1">
      <c r="A11" s="67"/>
      <c r="B11" s="10" t="s">
        <v>5</v>
      </c>
      <c r="C11" s="5">
        <v>0</v>
      </c>
      <c r="D11" s="11"/>
      <c r="E11" s="10" t="s">
        <v>5</v>
      </c>
      <c r="F11" s="5">
        <v>0</v>
      </c>
      <c r="G11" s="11"/>
      <c r="H11" s="62"/>
      <c r="I11" s="63"/>
      <c r="J11" s="63"/>
      <c r="K11" s="10" t="s">
        <v>5</v>
      </c>
      <c r="L11" s="5">
        <v>0</v>
      </c>
      <c r="M11" s="12"/>
      <c r="N11" s="65"/>
      <c r="O11" s="65"/>
      <c r="P11" s="65"/>
      <c r="Q11" s="59"/>
      <c r="R11" s="59"/>
    </row>
    <row r="12" spans="1:18" ht="16.5" customHeight="1" thickBot="1">
      <c r="A12" s="66" t="str">
        <f>$K$5</f>
        <v>多田少年ＳＣ</v>
      </c>
      <c r="B12" s="6">
        <v>1</v>
      </c>
      <c r="C12" s="7" t="s">
        <v>17</v>
      </c>
      <c r="D12" s="8">
        <v>1</v>
      </c>
      <c r="E12" s="6">
        <f>$P$50</f>
        <v>0</v>
      </c>
      <c r="F12" s="7" t="s">
        <v>20</v>
      </c>
      <c r="G12" s="8">
        <v>1</v>
      </c>
      <c r="H12" s="6">
        <f>P41</f>
        <v>3</v>
      </c>
      <c r="I12" s="7" t="s">
        <v>17</v>
      </c>
      <c r="J12" s="8">
        <f>N41</f>
        <v>0</v>
      </c>
      <c r="K12" s="60"/>
      <c r="L12" s="61"/>
      <c r="M12" s="61"/>
      <c r="N12" s="64">
        <f>SUM(I13,F13,C13)</f>
        <v>4</v>
      </c>
      <c r="O12" s="64">
        <f>SUM(B12,E12,H12)</f>
        <v>4</v>
      </c>
      <c r="P12" s="64">
        <f>SUM(J12,G12,D12)</f>
        <v>2</v>
      </c>
      <c r="Q12" s="58">
        <f>$O$12-$P$12</f>
        <v>2</v>
      </c>
      <c r="R12" s="58">
        <v>3</v>
      </c>
    </row>
    <row r="13" spans="1:18" ht="16.5" customHeight="1" thickBot="1">
      <c r="A13" s="67"/>
      <c r="B13" s="10" t="s">
        <v>5</v>
      </c>
      <c r="C13" s="5">
        <v>1</v>
      </c>
      <c r="D13" s="11"/>
      <c r="E13" s="10" t="s">
        <v>5</v>
      </c>
      <c r="F13" s="5">
        <v>0</v>
      </c>
      <c r="G13" s="11"/>
      <c r="H13" s="10" t="s">
        <v>5</v>
      </c>
      <c r="I13" s="5">
        <v>3</v>
      </c>
      <c r="J13" s="11"/>
      <c r="K13" s="62"/>
      <c r="L13" s="63"/>
      <c r="M13" s="63"/>
      <c r="N13" s="65"/>
      <c r="O13" s="65"/>
      <c r="P13" s="65"/>
      <c r="Q13" s="59"/>
      <c r="R13" s="59"/>
    </row>
    <row r="14" spans="1:14" ht="16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5" ht="16.5" customHeight="1" thickBot="1">
      <c r="A16" s="73" t="s">
        <v>87</v>
      </c>
      <c r="B16" s="73"/>
      <c r="C16" s="4"/>
      <c r="D16" s="4"/>
      <c r="E16" s="4"/>
    </row>
    <row r="17" spans="1:18" ht="16.5" customHeight="1" thickBot="1">
      <c r="A17" s="5"/>
      <c r="B17" s="37" t="s">
        <v>91</v>
      </c>
      <c r="C17" s="70"/>
      <c r="D17" s="72"/>
      <c r="E17" s="37" t="s">
        <v>92</v>
      </c>
      <c r="F17" s="70"/>
      <c r="G17" s="72"/>
      <c r="H17" s="37" t="s">
        <v>93</v>
      </c>
      <c r="I17" s="70"/>
      <c r="J17" s="70"/>
      <c r="K17" s="37" t="s">
        <v>94</v>
      </c>
      <c r="L17" s="70"/>
      <c r="M17" s="70"/>
      <c r="N17" s="2" t="s">
        <v>0</v>
      </c>
      <c r="O17" s="2" t="s">
        <v>1</v>
      </c>
      <c r="P17" s="2" t="s">
        <v>2</v>
      </c>
      <c r="Q17" s="2" t="s">
        <v>3</v>
      </c>
      <c r="R17" s="2" t="s">
        <v>4</v>
      </c>
    </row>
    <row r="18" spans="1:18" ht="16.5" customHeight="1" thickBot="1">
      <c r="A18" s="66" t="str">
        <f>$B$17</f>
        <v>河北ＦＣ</v>
      </c>
      <c r="B18" s="60"/>
      <c r="C18" s="61"/>
      <c r="D18" s="33"/>
      <c r="E18" s="6">
        <v>2</v>
      </c>
      <c r="F18" s="7" t="s">
        <v>17</v>
      </c>
      <c r="G18" s="8">
        <v>1</v>
      </c>
      <c r="H18" s="9">
        <f>E64</f>
        <v>0</v>
      </c>
      <c r="I18" s="7" t="s">
        <v>17</v>
      </c>
      <c r="J18" s="9">
        <v>1</v>
      </c>
      <c r="K18" s="6">
        <f>E67</f>
        <v>0</v>
      </c>
      <c r="L18" s="7" t="s">
        <v>17</v>
      </c>
      <c r="M18" s="9">
        <v>5</v>
      </c>
      <c r="N18" s="64">
        <f>SUM(L19,I19,F19)</f>
        <v>3</v>
      </c>
      <c r="O18" s="64">
        <f>SUM(E18,H18,K18)</f>
        <v>2</v>
      </c>
      <c r="P18" s="64">
        <f>SUM(G18,J18,M18)</f>
        <v>7</v>
      </c>
      <c r="Q18" s="58">
        <f>O18-P18</f>
        <v>-5</v>
      </c>
      <c r="R18" s="58">
        <v>3</v>
      </c>
    </row>
    <row r="19" spans="1:18" ht="16.5" customHeight="1" thickBot="1">
      <c r="A19" s="67"/>
      <c r="B19" s="62"/>
      <c r="C19" s="63"/>
      <c r="D19" s="34"/>
      <c r="E19" s="10" t="s">
        <v>5</v>
      </c>
      <c r="F19" s="5">
        <v>3</v>
      </c>
      <c r="G19" s="11"/>
      <c r="H19" s="12" t="s">
        <v>5</v>
      </c>
      <c r="I19" s="5">
        <v>0</v>
      </c>
      <c r="J19" s="12"/>
      <c r="K19" s="10" t="s">
        <v>5</v>
      </c>
      <c r="L19" s="5">
        <v>0</v>
      </c>
      <c r="M19" s="12"/>
      <c r="N19" s="65"/>
      <c r="O19" s="65"/>
      <c r="P19" s="65"/>
      <c r="Q19" s="59"/>
      <c r="R19" s="59"/>
    </row>
    <row r="20" spans="1:69" ht="16.5" customHeight="1" thickBot="1">
      <c r="A20" s="66" t="str">
        <f>$E$17</f>
        <v>山田ＳＳＤ</v>
      </c>
      <c r="B20" s="6">
        <v>1</v>
      </c>
      <c r="C20" s="7" t="s">
        <v>17</v>
      </c>
      <c r="D20" s="8">
        <v>2</v>
      </c>
      <c r="E20" s="60"/>
      <c r="F20" s="61"/>
      <c r="G20" s="33"/>
      <c r="H20" s="6">
        <f>N67</f>
        <v>0</v>
      </c>
      <c r="I20" s="7" t="s">
        <v>17</v>
      </c>
      <c r="J20" s="9">
        <f>P67</f>
        <v>0</v>
      </c>
      <c r="K20" s="6">
        <f>N64</f>
        <v>0</v>
      </c>
      <c r="L20" s="7" t="s">
        <v>17</v>
      </c>
      <c r="M20" s="9">
        <v>5</v>
      </c>
      <c r="N20" s="64">
        <f>SUM(L21,I21,C21)</f>
        <v>1</v>
      </c>
      <c r="O20" s="64">
        <f>SUM(B20,H20,K20)</f>
        <v>1</v>
      </c>
      <c r="P20" s="64">
        <f>SUM(M20,J20,D20)</f>
        <v>7</v>
      </c>
      <c r="Q20" s="58">
        <f>O20-P20</f>
        <v>-6</v>
      </c>
      <c r="R20" s="58">
        <v>4</v>
      </c>
      <c r="BM20" s="14"/>
      <c r="BQ20" s="14"/>
    </row>
    <row r="21" spans="1:18" ht="16.5" customHeight="1" thickBot="1">
      <c r="A21" s="67"/>
      <c r="B21" s="10" t="s">
        <v>5</v>
      </c>
      <c r="C21" s="5">
        <v>0</v>
      </c>
      <c r="D21" s="11"/>
      <c r="E21" s="62"/>
      <c r="F21" s="63"/>
      <c r="G21" s="34"/>
      <c r="H21" s="10" t="s">
        <v>5</v>
      </c>
      <c r="I21" s="5">
        <v>1</v>
      </c>
      <c r="J21" s="12"/>
      <c r="K21" s="10" t="s">
        <v>5</v>
      </c>
      <c r="L21" s="5">
        <v>0</v>
      </c>
      <c r="M21" s="12"/>
      <c r="N21" s="65"/>
      <c r="O21" s="65"/>
      <c r="P21" s="65"/>
      <c r="Q21" s="59"/>
      <c r="R21" s="59"/>
    </row>
    <row r="22" spans="1:18" ht="16.5" customHeight="1" thickBot="1">
      <c r="A22" s="66" t="str">
        <f>$H$17</f>
        <v>大阪苅田ＪＳＣ</v>
      </c>
      <c r="B22" s="6">
        <v>1</v>
      </c>
      <c r="C22" s="7" t="s">
        <v>17</v>
      </c>
      <c r="D22" s="8">
        <f>E64</f>
        <v>0</v>
      </c>
      <c r="E22" s="6">
        <f>P67</f>
        <v>0</v>
      </c>
      <c r="F22" s="7" t="s">
        <v>23</v>
      </c>
      <c r="G22" s="8">
        <f>N67</f>
        <v>0</v>
      </c>
      <c r="H22" s="60"/>
      <c r="I22" s="61"/>
      <c r="J22" s="61"/>
      <c r="K22" s="6">
        <f>N61</f>
        <v>0</v>
      </c>
      <c r="L22" s="7" t="s">
        <v>17</v>
      </c>
      <c r="M22" s="9">
        <v>3</v>
      </c>
      <c r="N22" s="64">
        <f>L23+F23+C23</f>
        <v>4</v>
      </c>
      <c r="O22" s="64">
        <f>SUM(B22,E22,K22)</f>
        <v>1</v>
      </c>
      <c r="P22" s="64">
        <f>SUM(M22,G22,D22)</f>
        <v>3</v>
      </c>
      <c r="Q22" s="58">
        <f>O22-P22</f>
        <v>-2</v>
      </c>
      <c r="R22" s="58">
        <v>2</v>
      </c>
    </row>
    <row r="23" spans="1:18" ht="16.5" customHeight="1" thickBot="1">
      <c r="A23" s="67"/>
      <c r="B23" s="10" t="s">
        <v>5</v>
      </c>
      <c r="C23" s="5">
        <v>3</v>
      </c>
      <c r="D23" s="11"/>
      <c r="E23" s="10" t="s">
        <v>5</v>
      </c>
      <c r="F23" s="5">
        <v>1</v>
      </c>
      <c r="G23" s="11"/>
      <c r="H23" s="62"/>
      <c r="I23" s="63"/>
      <c r="J23" s="63"/>
      <c r="K23" s="10" t="s">
        <v>5</v>
      </c>
      <c r="L23" s="5">
        <v>0</v>
      </c>
      <c r="M23" s="12"/>
      <c r="N23" s="65"/>
      <c r="O23" s="65"/>
      <c r="P23" s="65"/>
      <c r="Q23" s="59"/>
      <c r="R23" s="59"/>
    </row>
    <row r="24" spans="1:18" ht="16.5" customHeight="1" thickBot="1">
      <c r="A24" s="66" t="str">
        <f>$K$17</f>
        <v>日生中央ＳＣ</v>
      </c>
      <c r="B24" s="6">
        <v>5</v>
      </c>
      <c r="C24" s="7" t="s">
        <v>17</v>
      </c>
      <c r="D24" s="8">
        <f>E67</f>
        <v>0</v>
      </c>
      <c r="E24" s="6">
        <v>5</v>
      </c>
      <c r="F24" s="7" t="s">
        <v>20</v>
      </c>
      <c r="G24" s="8">
        <f>N64</f>
        <v>0</v>
      </c>
      <c r="H24" s="6">
        <v>3</v>
      </c>
      <c r="I24" s="7" t="s">
        <v>17</v>
      </c>
      <c r="J24" s="8">
        <f>N61</f>
        <v>0</v>
      </c>
      <c r="K24" s="60"/>
      <c r="L24" s="61"/>
      <c r="M24" s="61"/>
      <c r="N24" s="64">
        <f>SUM(I25,F25,C25)</f>
        <v>9</v>
      </c>
      <c r="O24" s="64">
        <f>SUM(B24,E24,H24)</f>
        <v>13</v>
      </c>
      <c r="P24" s="64">
        <f>SUM(J24,G24,D24)</f>
        <v>0</v>
      </c>
      <c r="Q24" s="58">
        <f>O24-P24</f>
        <v>13</v>
      </c>
      <c r="R24" s="58">
        <v>1</v>
      </c>
    </row>
    <row r="25" spans="1:18" ht="16.5" customHeight="1" thickBot="1">
      <c r="A25" s="67"/>
      <c r="B25" s="10" t="s">
        <v>5</v>
      </c>
      <c r="C25" s="5">
        <v>3</v>
      </c>
      <c r="D25" s="11"/>
      <c r="E25" s="10" t="s">
        <v>5</v>
      </c>
      <c r="F25" s="5">
        <v>3</v>
      </c>
      <c r="G25" s="11"/>
      <c r="H25" s="10" t="s">
        <v>5</v>
      </c>
      <c r="I25" s="5">
        <v>3</v>
      </c>
      <c r="J25" s="11"/>
      <c r="K25" s="62"/>
      <c r="L25" s="63"/>
      <c r="M25" s="63"/>
      <c r="N25" s="65"/>
      <c r="O25" s="65"/>
      <c r="P25" s="65"/>
      <c r="Q25" s="59"/>
      <c r="R25" s="59"/>
    </row>
    <row r="26" spans="1:14" ht="16.5" customHeight="1">
      <c r="A26" s="1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5" ht="16.5" customHeight="1" thickBot="1">
      <c r="A28" s="73" t="s">
        <v>88</v>
      </c>
      <c r="B28" s="73"/>
      <c r="C28" s="4"/>
      <c r="D28" s="4"/>
      <c r="E28" s="4"/>
    </row>
    <row r="29" spans="1:18" ht="16.5" customHeight="1" thickBot="1">
      <c r="A29" s="5"/>
      <c r="B29" s="37" t="s">
        <v>226</v>
      </c>
      <c r="C29" s="70"/>
      <c r="D29" s="72"/>
      <c r="E29" s="37" t="s">
        <v>21</v>
      </c>
      <c r="F29" s="70"/>
      <c r="G29" s="72"/>
      <c r="H29" s="37" t="s">
        <v>30</v>
      </c>
      <c r="I29" s="70"/>
      <c r="J29" s="70"/>
      <c r="K29" s="37" t="s">
        <v>107</v>
      </c>
      <c r="L29" s="70"/>
      <c r="M29" s="70"/>
      <c r="N29" s="2" t="s">
        <v>0</v>
      </c>
      <c r="O29" s="2" t="s">
        <v>1</v>
      </c>
      <c r="P29" s="2" t="s">
        <v>2</v>
      </c>
      <c r="Q29" s="2" t="s">
        <v>3</v>
      </c>
      <c r="R29" s="2" t="s">
        <v>4</v>
      </c>
    </row>
    <row r="30" spans="1:18" ht="16.5" customHeight="1" thickBot="1">
      <c r="A30" s="66" t="str">
        <f>$B$29</f>
        <v>センチュリーＦＣ</v>
      </c>
      <c r="B30" s="60"/>
      <c r="C30" s="61"/>
      <c r="D30" s="33"/>
      <c r="E30" s="6">
        <v>2</v>
      </c>
      <c r="F30" s="7" t="s">
        <v>17</v>
      </c>
      <c r="G30" s="8">
        <f>G75</f>
        <v>0</v>
      </c>
      <c r="H30" s="9">
        <v>1</v>
      </c>
      <c r="I30" s="7" t="s">
        <v>17</v>
      </c>
      <c r="J30" s="9">
        <v>2</v>
      </c>
      <c r="K30" s="6">
        <v>1</v>
      </c>
      <c r="L30" s="7" t="s">
        <v>17</v>
      </c>
      <c r="M30" s="9">
        <v>1</v>
      </c>
      <c r="N30" s="64">
        <f>SUM(L31,I31,F31)</f>
        <v>4</v>
      </c>
      <c r="O30" s="64">
        <f>SUM(E30,H30,K30)</f>
        <v>4</v>
      </c>
      <c r="P30" s="64">
        <f>SUM(G30,J30,M30)</f>
        <v>3</v>
      </c>
      <c r="Q30" s="58">
        <f>O30-P30</f>
        <v>1</v>
      </c>
      <c r="R30" s="58">
        <v>3</v>
      </c>
    </row>
    <row r="31" spans="1:18" ht="16.5" customHeight="1" thickBot="1">
      <c r="A31" s="67"/>
      <c r="B31" s="62"/>
      <c r="C31" s="63"/>
      <c r="D31" s="34"/>
      <c r="E31" s="10" t="s">
        <v>5</v>
      </c>
      <c r="F31" s="5">
        <v>3</v>
      </c>
      <c r="G31" s="11"/>
      <c r="H31" s="12" t="s">
        <v>5</v>
      </c>
      <c r="I31" s="5">
        <v>0</v>
      </c>
      <c r="J31" s="12"/>
      <c r="K31" s="10" t="s">
        <v>5</v>
      </c>
      <c r="L31" s="5">
        <v>1</v>
      </c>
      <c r="M31" s="12"/>
      <c r="N31" s="65"/>
      <c r="O31" s="65"/>
      <c r="P31" s="65"/>
      <c r="Q31" s="59"/>
      <c r="R31" s="59"/>
    </row>
    <row r="32" spans="1:18" ht="16.5" customHeight="1" thickBot="1">
      <c r="A32" s="66" t="str">
        <f>$E$29</f>
        <v>河南ＳＣ</v>
      </c>
      <c r="B32" s="6">
        <f>G75</f>
        <v>0</v>
      </c>
      <c r="C32" s="7" t="s">
        <v>17</v>
      </c>
      <c r="D32" s="8">
        <v>2</v>
      </c>
      <c r="E32" s="60"/>
      <c r="F32" s="61"/>
      <c r="G32" s="33"/>
      <c r="H32" s="6">
        <f>N81</f>
        <v>0</v>
      </c>
      <c r="I32" s="7" t="s">
        <v>17</v>
      </c>
      <c r="J32" s="9">
        <v>2</v>
      </c>
      <c r="K32" s="6">
        <f>N78</f>
        <v>0</v>
      </c>
      <c r="L32" s="7" t="s">
        <v>17</v>
      </c>
      <c r="M32" s="9">
        <v>2</v>
      </c>
      <c r="N32" s="64">
        <f>SUM(L33,I33,C33)</f>
        <v>0</v>
      </c>
      <c r="O32" s="64">
        <f>SUM(B32,H32,K32)</f>
        <v>0</v>
      </c>
      <c r="P32" s="64">
        <f>SUM(M32,J32,D32)</f>
        <v>6</v>
      </c>
      <c r="Q32" s="58">
        <f>O32-P32</f>
        <v>-6</v>
      </c>
      <c r="R32" s="58">
        <v>4</v>
      </c>
    </row>
    <row r="33" spans="1:18" ht="16.5" customHeight="1" thickBot="1">
      <c r="A33" s="67"/>
      <c r="B33" s="10" t="s">
        <v>5</v>
      </c>
      <c r="C33" s="5">
        <v>0</v>
      </c>
      <c r="D33" s="11"/>
      <c r="E33" s="62"/>
      <c r="F33" s="63"/>
      <c r="G33" s="34"/>
      <c r="H33" s="10" t="s">
        <v>5</v>
      </c>
      <c r="I33" s="5">
        <v>0</v>
      </c>
      <c r="J33" s="12"/>
      <c r="K33" s="10" t="s">
        <v>5</v>
      </c>
      <c r="L33" s="5">
        <v>0</v>
      </c>
      <c r="M33" s="12"/>
      <c r="N33" s="65"/>
      <c r="O33" s="65"/>
      <c r="P33" s="65"/>
      <c r="Q33" s="59"/>
      <c r="R33" s="59"/>
    </row>
    <row r="34" spans="1:18" ht="16.5" customHeight="1" thickBot="1">
      <c r="A34" s="66" t="str">
        <f>$H$29</f>
        <v>播磨ＳＣ</v>
      </c>
      <c r="B34" s="6">
        <v>2</v>
      </c>
      <c r="C34" s="7" t="s">
        <v>17</v>
      </c>
      <c r="D34" s="8">
        <v>1</v>
      </c>
      <c r="E34" s="6">
        <v>2</v>
      </c>
      <c r="F34" s="7" t="s">
        <v>23</v>
      </c>
      <c r="G34" s="8">
        <f>N81</f>
        <v>0</v>
      </c>
      <c r="H34" s="60"/>
      <c r="I34" s="61"/>
      <c r="J34" s="61"/>
      <c r="K34" s="6">
        <f>N43</f>
        <v>1</v>
      </c>
      <c r="L34" s="7" t="s">
        <v>17</v>
      </c>
      <c r="M34" s="9">
        <f>P43</f>
        <v>3</v>
      </c>
      <c r="N34" s="64">
        <f>L35+F35+C35</f>
        <v>6</v>
      </c>
      <c r="O34" s="64">
        <f>SUM(B34,E34,K34)</f>
        <v>5</v>
      </c>
      <c r="P34" s="64">
        <f>SUM(M34,G34,D34)</f>
        <v>4</v>
      </c>
      <c r="Q34" s="58">
        <f>O34-P34</f>
        <v>1</v>
      </c>
      <c r="R34" s="58">
        <v>2</v>
      </c>
    </row>
    <row r="35" spans="1:18" ht="16.5" customHeight="1" thickBot="1">
      <c r="A35" s="67"/>
      <c r="B35" s="10" t="s">
        <v>5</v>
      </c>
      <c r="C35" s="5">
        <v>3</v>
      </c>
      <c r="D35" s="11"/>
      <c r="E35" s="10" t="s">
        <v>5</v>
      </c>
      <c r="F35" s="5">
        <v>3</v>
      </c>
      <c r="G35" s="11"/>
      <c r="H35" s="62"/>
      <c r="I35" s="63"/>
      <c r="J35" s="63"/>
      <c r="K35" s="10" t="s">
        <v>5</v>
      </c>
      <c r="L35" s="5">
        <v>0</v>
      </c>
      <c r="M35" s="12"/>
      <c r="N35" s="65"/>
      <c r="O35" s="65"/>
      <c r="P35" s="65"/>
      <c r="Q35" s="59"/>
      <c r="R35" s="59"/>
    </row>
    <row r="36" spans="1:18" ht="16.5" customHeight="1" thickBot="1">
      <c r="A36" s="66" t="str">
        <f>$K$29</f>
        <v>三田ＹＭＣＡ</v>
      </c>
      <c r="B36" s="6">
        <v>1</v>
      </c>
      <c r="C36" s="7" t="s">
        <v>17</v>
      </c>
      <c r="D36" s="8">
        <v>1</v>
      </c>
      <c r="E36" s="6">
        <v>2</v>
      </c>
      <c r="F36" s="7" t="s">
        <v>20</v>
      </c>
      <c r="G36" s="8">
        <f>N78</f>
        <v>0</v>
      </c>
      <c r="H36" s="6">
        <f>P43</f>
        <v>3</v>
      </c>
      <c r="I36" s="7" t="s">
        <v>17</v>
      </c>
      <c r="J36" s="8">
        <f>N43</f>
        <v>1</v>
      </c>
      <c r="K36" s="60"/>
      <c r="L36" s="61"/>
      <c r="M36" s="61"/>
      <c r="N36" s="64">
        <f>SUM(I37,F37,C37)</f>
        <v>7</v>
      </c>
      <c r="O36" s="64">
        <f>SUM(B36,E36,H36)</f>
        <v>6</v>
      </c>
      <c r="P36" s="64">
        <f>SUM(J36,G36,D36)</f>
        <v>2</v>
      </c>
      <c r="Q36" s="58">
        <f>O36-P36</f>
        <v>4</v>
      </c>
      <c r="R36" s="58">
        <v>1</v>
      </c>
    </row>
    <row r="37" spans="1:18" ht="16.5" customHeight="1" thickBot="1">
      <c r="A37" s="67"/>
      <c r="B37" s="10" t="s">
        <v>5</v>
      </c>
      <c r="C37" s="5">
        <v>1</v>
      </c>
      <c r="D37" s="11"/>
      <c r="E37" s="10" t="s">
        <v>5</v>
      </c>
      <c r="F37" s="5">
        <v>3</v>
      </c>
      <c r="G37" s="11"/>
      <c r="H37" s="10" t="s">
        <v>5</v>
      </c>
      <c r="I37" s="5">
        <v>3</v>
      </c>
      <c r="J37" s="11"/>
      <c r="K37" s="62"/>
      <c r="L37" s="63"/>
      <c r="M37" s="63"/>
      <c r="N37" s="65"/>
      <c r="O37" s="65"/>
      <c r="P37" s="65"/>
      <c r="Q37" s="59"/>
      <c r="R37" s="59"/>
    </row>
    <row r="38" ht="16.5" customHeight="1"/>
    <row r="39" ht="16.5" customHeight="1" thickBot="1"/>
    <row r="40" spans="1:20" ht="16.5" customHeight="1" thickBot="1">
      <c r="A40" s="68" t="s">
        <v>6</v>
      </c>
      <c r="B40" s="69"/>
      <c r="C40" s="30" t="s">
        <v>12</v>
      </c>
      <c r="D40" s="31"/>
      <c r="E40" s="86"/>
      <c r="F40" s="86"/>
      <c r="G40" s="86"/>
      <c r="H40" s="31"/>
      <c r="I40" s="32"/>
      <c r="J40" s="44" t="s">
        <v>33</v>
      </c>
      <c r="K40" s="45"/>
      <c r="L40" s="30" t="s">
        <v>13</v>
      </c>
      <c r="M40" s="31"/>
      <c r="N40" s="31"/>
      <c r="O40" s="31"/>
      <c r="P40" s="31"/>
      <c r="Q40" s="31"/>
      <c r="R40" s="32"/>
      <c r="S40" s="44" t="s">
        <v>33</v>
      </c>
      <c r="T40" s="45"/>
    </row>
    <row r="41" spans="1:20" ht="16.5" customHeight="1">
      <c r="A41" s="35" t="s">
        <v>14</v>
      </c>
      <c r="B41" s="36"/>
      <c r="C41" s="46" t="str">
        <f>$B$5</f>
        <v>白鷺ＦＣ・代表</v>
      </c>
      <c r="D41" s="56"/>
      <c r="E41" s="15">
        <v>2</v>
      </c>
      <c r="F41" s="16" t="s">
        <v>17</v>
      </c>
      <c r="G41" s="15">
        <v>1</v>
      </c>
      <c r="H41" s="56" t="str">
        <f>$E$5</f>
        <v>三樹平田ＳＣ・Ｂ</v>
      </c>
      <c r="I41" s="47"/>
      <c r="J41" s="46" t="s">
        <v>161</v>
      </c>
      <c r="K41" s="47"/>
      <c r="L41" s="46" t="str">
        <f>$H$5</f>
        <v>泉大津・フォルツァ</v>
      </c>
      <c r="M41" s="56"/>
      <c r="N41" s="22">
        <v>0</v>
      </c>
      <c r="O41" s="16" t="s">
        <v>17</v>
      </c>
      <c r="P41" s="15">
        <v>3</v>
      </c>
      <c r="Q41" s="56" t="str">
        <f>$K$5</f>
        <v>多田少年ＳＣ</v>
      </c>
      <c r="R41" s="47"/>
      <c r="S41" s="46" t="s">
        <v>170</v>
      </c>
      <c r="T41" s="47"/>
    </row>
    <row r="42" spans="1:20" ht="16.5" customHeight="1">
      <c r="A42" s="42" t="s">
        <v>15</v>
      </c>
      <c r="B42" s="43"/>
      <c r="C42" s="48" t="str">
        <f>$B$17</f>
        <v>河北ＦＣ</v>
      </c>
      <c r="D42" s="57"/>
      <c r="E42" s="17">
        <v>2</v>
      </c>
      <c r="F42" s="18" t="s">
        <v>17</v>
      </c>
      <c r="G42" s="17">
        <v>1</v>
      </c>
      <c r="H42" s="57" t="str">
        <f>$E$17</f>
        <v>山田ＳＳＤ</v>
      </c>
      <c r="I42" s="49"/>
      <c r="J42" s="82" t="s">
        <v>162</v>
      </c>
      <c r="K42" s="83"/>
      <c r="L42" s="48" t="str">
        <f>$H$17</f>
        <v>大阪苅田ＪＳＣ</v>
      </c>
      <c r="M42" s="57"/>
      <c r="N42" s="21">
        <v>0</v>
      </c>
      <c r="O42" s="18" t="s">
        <v>17</v>
      </c>
      <c r="P42" s="17">
        <v>3</v>
      </c>
      <c r="Q42" s="57" t="str">
        <f>$K$17</f>
        <v>日生中央ＳＣ</v>
      </c>
      <c r="R42" s="49"/>
      <c r="S42" s="82" t="s">
        <v>171</v>
      </c>
      <c r="T42" s="83"/>
    </row>
    <row r="43" spans="1:20" ht="16.5" customHeight="1">
      <c r="A43" s="42" t="s">
        <v>16</v>
      </c>
      <c r="B43" s="43"/>
      <c r="C43" s="48" t="str">
        <f>$B$29</f>
        <v>センチュリーＦＣ</v>
      </c>
      <c r="D43" s="57"/>
      <c r="E43" s="17">
        <v>2</v>
      </c>
      <c r="F43" s="18" t="s">
        <v>17</v>
      </c>
      <c r="G43" s="17">
        <v>0</v>
      </c>
      <c r="H43" s="57" t="str">
        <f>$E$29</f>
        <v>河南ＳＣ</v>
      </c>
      <c r="I43" s="49"/>
      <c r="J43" s="82" t="s">
        <v>163</v>
      </c>
      <c r="K43" s="83"/>
      <c r="L43" s="48" t="str">
        <f>$H$29</f>
        <v>播磨ＳＣ</v>
      </c>
      <c r="M43" s="57"/>
      <c r="N43" s="21">
        <v>1</v>
      </c>
      <c r="O43" s="18" t="s">
        <v>17</v>
      </c>
      <c r="P43" s="17">
        <v>3</v>
      </c>
      <c r="Q43" s="57" t="str">
        <f>$K$29</f>
        <v>三田ＹＭＣＡ</v>
      </c>
      <c r="R43" s="49"/>
      <c r="S43" s="82" t="s">
        <v>172</v>
      </c>
      <c r="T43" s="83"/>
    </row>
    <row r="44" spans="1:20" ht="16.5" customHeight="1">
      <c r="A44" s="42" t="s">
        <v>7</v>
      </c>
      <c r="B44" s="43"/>
      <c r="C44" s="48" t="str">
        <f>$B$5</f>
        <v>白鷺ＦＣ・代表</v>
      </c>
      <c r="D44" s="57"/>
      <c r="E44" s="17">
        <v>4</v>
      </c>
      <c r="F44" s="18" t="s">
        <v>17</v>
      </c>
      <c r="G44" s="17">
        <v>1</v>
      </c>
      <c r="H44" s="57" t="str">
        <f>$H$5</f>
        <v>泉大津・フォルツァ</v>
      </c>
      <c r="I44" s="49"/>
      <c r="J44" s="48" t="s">
        <v>164</v>
      </c>
      <c r="K44" s="49"/>
      <c r="L44" s="48" t="str">
        <f>$E$5</f>
        <v>三樹平田ＳＣ・Ｂ</v>
      </c>
      <c r="M44" s="57"/>
      <c r="N44" s="21">
        <v>1</v>
      </c>
      <c r="O44" s="18" t="s">
        <v>17</v>
      </c>
      <c r="P44" s="17">
        <v>0</v>
      </c>
      <c r="Q44" s="57" t="str">
        <f>$K$5</f>
        <v>多田少年ＳＣ</v>
      </c>
      <c r="R44" s="49"/>
      <c r="S44" s="48" t="s">
        <v>173</v>
      </c>
      <c r="T44" s="49"/>
    </row>
    <row r="45" spans="1:20" ht="16.5" customHeight="1">
      <c r="A45" s="42" t="s">
        <v>8</v>
      </c>
      <c r="B45" s="43"/>
      <c r="C45" s="48" t="str">
        <f>$B$17</f>
        <v>河北ＦＣ</v>
      </c>
      <c r="D45" s="57"/>
      <c r="E45" s="17">
        <v>0</v>
      </c>
      <c r="F45" s="18" t="s">
        <v>17</v>
      </c>
      <c r="G45" s="17">
        <v>1</v>
      </c>
      <c r="H45" s="57" t="str">
        <f>H17</f>
        <v>大阪苅田ＪＳＣ</v>
      </c>
      <c r="I45" s="49"/>
      <c r="J45" s="48" t="s">
        <v>165</v>
      </c>
      <c r="K45" s="49"/>
      <c r="L45" s="48" t="str">
        <f>$E$17</f>
        <v>山田ＳＳＤ</v>
      </c>
      <c r="M45" s="57"/>
      <c r="N45" s="21">
        <v>0</v>
      </c>
      <c r="O45" s="18" t="s">
        <v>17</v>
      </c>
      <c r="P45" s="17">
        <v>5</v>
      </c>
      <c r="Q45" s="57" t="str">
        <f>K17</f>
        <v>日生中央ＳＣ</v>
      </c>
      <c r="R45" s="49"/>
      <c r="S45" s="48" t="s">
        <v>174</v>
      </c>
      <c r="T45" s="49"/>
    </row>
    <row r="46" spans="1:20" ht="16.5" customHeight="1">
      <c r="A46" s="42" t="s">
        <v>9</v>
      </c>
      <c r="B46" s="43"/>
      <c r="C46" s="48" t="str">
        <f>$B$29</f>
        <v>センチュリーＦＣ</v>
      </c>
      <c r="D46" s="57"/>
      <c r="E46" s="17">
        <v>1</v>
      </c>
      <c r="F46" s="18" t="s">
        <v>17</v>
      </c>
      <c r="G46" s="17">
        <v>2</v>
      </c>
      <c r="H46" s="57" t="str">
        <f>$H$29</f>
        <v>播磨ＳＣ</v>
      </c>
      <c r="I46" s="49"/>
      <c r="J46" s="84" t="s">
        <v>166</v>
      </c>
      <c r="K46" s="85"/>
      <c r="L46" s="48" t="str">
        <f>$E$29</f>
        <v>河南ＳＣ</v>
      </c>
      <c r="M46" s="57"/>
      <c r="N46" s="21">
        <v>0</v>
      </c>
      <c r="O46" s="18" t="s">
        <v>17</v>
      </c>
      <c r="P46" s="17">
        <v>2</v>
      </c>
      <c r="Q46" s="57" t="str">
        <f>$K$29</f>
        <v>三田ＹＭＣＡ</v>
      </c>
      <c r="R46" s="49"/>
      <c r="S46" s="84" t="s">
        <v>175</v>
      </c>
      <c r="T46" s="85"/>
    </row>
    <row r="47" spans="1:20" ht="16.5" customHeight="1">
      <c r="A47" s="42" t="s">
        <v>10</v>
      </c>
      <c r="B47" s="43"/>
      <c r="C47" s="48" t="str">
        <f>$B$5</f>
        <v>白鷺ＦＣ・代表</v>
      </c>
      <c r="D47" s="57"/>
      <c r="E47" s="17">
        <v>1</v>
      </c>
      <c r="F47" s="18" t="s">
        <v>17</v>
      </c>
      <c r="G47" s="17">
        <v>1</v>
      </c>
      <c r="H47" s="57" t="str">
        <f>$K$5</f>
        <v>多田少年ＳＣ</v>
      </c>
      <c r="I47" s="49"/>
      <c r="J47" s="38" t="s">
        <v>167</v>
      </c>
      <c r="K47" s="39"/>
      <c r="L47" s="48" t="str">
        <f>$E$5</f>
        <v>三樹平田ＳＣ・Ｂ</v>
      </c>
      <c r="M47" s="57"/>
      <c r="N47" s="21">
        <v>2</v>
      </c>
      <c r="O47" s="18" t="s">
        <v>17</v>
      </c>
      <c r="P47" s="17">
        <v>0</v>
      </c>
      <c r="Q47" s="57" t="str">
        <f>$H$5</f>
        <v>泉大津・フォルツァ</v>
      </c>
      <c r="R47" s="49"/>
      <c r="S47" s="38" t="s">
        <v>176</v>
      </c>
      <c r="T47" s="39"/>
    </row>
    <row r="48" spans="1:20" ht="16.5" customHeight="1">
      <c r="A48" s="42" t="s">
        <v>11</v>
      </c>
      <c r="B48" s="43"/>
      <c r="C48" s="48" t="str">
        <f>B17</f>
        <v>河北ＦＣ</v>
      </c>
      <c r="D48" s="57"/>
      <c r="E48" s="17">
        <v>0</v>
      </c>
      <c r="F48" s="18" t="s">
        <v>17</v>
      </c>
      <c r="G48" s="17">
        <v>5</v>
      </c>
      <c r="H48" s="57" t="str">
        <f>$K$17</f>
        <v>日生中央ＳＣ</v>
      </c>
      <c r="I48" s="49"/>
      <c r="J48" s="38" t="s">
        <v>168</v>
      </c>
      <c r="K48" s="39"/>
      <c r="L48" s="48" t="str">
        <f>E17</f>
        <v>山田ＳＳＤ</v>
      </c>
      <c r="M48" s="57"/>
      <c r="N48" s="21">
        <v>0</v>
      </c>
      <c r="O48" s="18" t="s">
        <v>17</v>
      </c>
      <c r="P48" s="17">
        <v>0</v>
      </c>
      <c r="Q48" s="57" t="str">
        <f>$H$17</f>
        <v>大阪苅田ＪＳＣ</v>
      </c>
      <c r="R48" s="49"/>
      <c r="S48" s="38" t="s">
        <v>177</v>
      </c>
      <c r="T48" s="39"/>
    </row>
    <row r="49" spans="1:20" ht="16.5" customHeight="1" thickBot="1">
      <c r="A49" s="76" t="s">
        <v>18</v>
      </c>
      <c r="B49" s="77"/>
      <c r="C49" s="54" t="str">
        <f>$B$29</f>
        <v>センチュリーＦＣ</v>
      </c>
      <c r="D49" s="51"/>
      <c r="E49" s="19">
        <v>1</v>
      </c>
      <c r="F49" s="20" t="s">
        <v>17</v>
      </c>
      <c r="G49" s="19">
        <v>1</v>
      </c>
      <c r="H49" s="51" t="str">
        <f>$K$29</f>
        <v>三田ＹＭＣＡ</v>
      </c>
      <c r="I49" s="52"/>
      <c r="J49" s="40" t="s">
        <v>169</v>
      </c>
      <c r="K49" s="41"/>
      <c r="L49" s="54" t="str">
        <f>$E$29</f>
        <v>河南ＳＣ</v>
      </c>
      <c r="M49" s="51"/>
      <c r="N49" s="23">
        <v>0</v>
      </c>
      <c r="O49" s="20" t="s">
        <v>17</v>
      </c>
      <c r="P49" s="19">
        <v>2</v>
      </c>
      <c r="Q49" s="51" t="str">
        <f>$H$29</f>
        <v>播磨ＳＣ</v>
      </c>
      <c r="R49" s="52"/>
      <c r="S49" s="40" t="s">
        <v>178</v>
      </c>
      <c r="T49" s="41"/>
    </row>
    <row r="50" spans="1:20" ht="14.2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  <row r="51" spans="1:20" ht="14.25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</row>
  </sheetData>
  <sheetProtection/>
  <mergeCells count="172">
    <mergeCell ref="L40:R40"/>
    <mergeCell ref="A3:C3"/>
    <mergeCell ref="O36:O37"/>
    <mergeCell ref="P36:P37"/>
    <mergeCell ref="Q36:Q37"/>
    <mergeCell ref="R36:R37"/>
    <mergeCell ref="O34:O35"/>
    <mergeCell ref="P34:P35"/>
    <mergeCell ref="Q34:Q35"/>
    <mergeCell ref="R34:R35"/>
    <mergeCell ref="O32:O33"/>
    <mergeCell ref="P32:P33"/>
    <mergeCell ref="Q32:Q33"/>
    <mergeCell ref="R32:R33"/>
    <mergeCell ref="O30:O31"/>
    <mergeCell ref="P30:P31"/>
    <mergeCell ref="Q30:Q31"/>
    <mergeCell ref="R30:R31"/>
    <mergeCell ref="O24:O25"/>
    <mergeCell ref="P24:P25"/>
    <mergeCell ref="Q24:Q25"/>
    <mergeCell ref="R24:R25"/>
    <mergeCell ref="O22:O23"/>
    <mergeCell ref="P22:P23"/>
    <mergeCell ref="Q22:Q23"/>
    <mergeCell ref="R22:R23"/>
    <mergeCell ref="O20:O21"/>
    <mergeCell ref="P20:P21"/>
    <mergeCell ref="Q20:Q21"/>
    <mergeCell ref="R20:R21"/>
    <mergeCell ref="O18:O19"/>
    <mergeCell ref="P18:P19"/>
    <mergeCell ref="Q18:Q19"/>
    <mergeCell ref="R18:R19"/>
    <mergeCell ref="O12:O13"/>
    <mergeCell ref="P12:P13"/>
    <mergeCell ref="Q12:Q13"/>
    <mergeCell ref="R12:R13"/>
    <mergeCell ref="O10:O11"/>
    <mergeCell ref="P10:P11"/>
    <mergeCell ref="Q10:Q11"/>
    <mergeCell ref="R10:R11"/>
    <mergeCell ref="Q6:Q7"/>
    <mergeCell ref="R6:R7"/>
    <mergeCell ref="O8:O9"/>
    <mergeCell ref="P8:P9"/>
    <mergeCell ref="Q8:Q9"/>
    <mergeCell ref="R8:R9"/>
    <mergeCell ref="A40:B40"/>
    <mergeCell ref="C40:I40"/>
    <mergeCell ref="L49:M49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L45:M45"/>
    <mergeCell ref="L46:M46"/>
    <mergeCell ref="L47:M47"/>
    <mergeCell ref="L48:M48"/>
    <mergeCell ref="L41:M41"/>
    <mergeCell ref="L42:M42"/>
    <mergeCell ref="L43:M43"/>
    <mergeCell ref="L44:M44"/>
    <mergeCell ref="A47:B47"/>
    <mergeCell ref="A43:B43"/>
    <mergeCell ref="H48:I48"/>
    <mergeCell ref="H49:I49"/>
    <mergeCell ref="C45:D45"/>
    <mergeCell ref="C46:D46"/>
    <mergeCell ref="C47:D47"/>
    <mergeCell ref="C48:D48"/>
    <mergeCell ref="C49:D49"/>
    <mergeCell ref="H45:I45"/>
    <mergeCell ref="H46:I46"/>
    <mergeCell ref="H47:I47"/>
    <mergeCell ref="H41:I41"/>
    <mergeCell ref="H42:I42"/>
    <mergeCell ref="H43:I43"/>
    <mergeCell ref="H44:I44"/>
    <mergeCell ref="A45:B45"/>
    <mergeCell ref="C41:D41"/>
    <mergeCell ref="C42:D42"/>
    <mergeCell ref="C43:D43"/>
    <mergeCell ref="C44:D44"/>
    <mergeCell ref="A41:B41"/>
    <mergeCell ref="A42:B42"/>
    <mergeCell ref="A46:B46"/>
    <mergeCell ref="A34:A35"/>
    <mergeCell ref="H34:J35"/>
    <mergeCell ref="A12:A13"/>
    <mergeCell ref="B29:D29"/>
    <mergeCell ref="A36:A37"/>
    <mergeCell ref="E32:G33"/>
    <mergeCell ref="A24:A25"/>
    <mergeCell ref="A30:A31"/>
    <mergeCell ref="A44:B44"/>
    <mergeCell ref="N36:N37"/>
    <mergeCell ref="K36:M37"/>
    <mergeCell ref="N34:N35"/>
    <mergeCell ref="N30:N31"/>
    <mergeCell ref="N32:N33"/>
    <mergeCell ref="K24:M25"/>
    <mergeCell ref="K29:M29"/>
    <mergeCell ref="E29:G29"/>
    <mergeCell ref="H29:J29"/>
    <mergeCell ref="A1:T1"/>
    <mergeCell ref="N24:N25"/>
    <mergeCell ref="A18:A19"/>
    <mergeCell ref="B18:D19"/>
    <mergeCell ref="H22:J23"/>
    <mergeCell ref="E20:G21"/>
    <mergeCell ref="N12:N13"/>
    <mergeCell ref="N22:N23"/>
    <mergeCell ref="N18:N19"/>
    <mergeCell ref="N20:N21"/>
    <mergeCell ref="A2:T2"/>
    <mergeCell ref="K17:M17"/>
    <mergeCell ref="H5:J5"/>
    <mergeCell ref="A10:A11"/>
    <mergeCell ref="B6:D7"/>
    <mergeCell ref="B5:D5"/>
    <mergeCell ref="E5:G5"/>
    <mergeCell ref="A6:A7"/>
    <mergeCell ref="O6:O7"/>
    <mergeCell ref="P6:P7"/>
    <mergeCell ref="A48:B48"/>
    <mergeCell ref="K5:M5"/>
    <mergeCell ref="B17:D17"/>
    <mergeCell ref="E17:G17"/>
    <mergeCell ref="A22:A23"/>
    <mergeCell ref="H17:J17"/>
    <mergeCell ref="K12:M13"/>
    <mergeCell ref="A20:A21"/>
    <mergeCell ref="B30:D31"/>
    <mergeCell ref="A32:A33"/>
    <mergeCell ref="E8:G9"/>
    <mergeCell ref="A8:A9"/>
    <mergeCell ref="H10:J11"/>
    <mergeCell ref="N6:N7"/>
    <mergeCell ref="N8:N9"/>
    <mergeCell ref="N10:N11"/>
    <mergeCell ref="J40:K40"/>
    <mergeCell ref="J41:K41"/>
    <mergeCell ref="J42:K42"/>
    <mergeCell ref="J43:K43"/>
    <mergeCell ref="J44:K44"/>
    <mergeCell ref="J45:K45"/>
    <mergeCell ref="J46:K46"/>
    <mergeCell ref="J47:K47"/>
    <mergeCell ref="S44:T44"/>
    <mergeCell ref="S45:T45"/>
    <mergeCell ref="S46:T46"/>
    <mergeCell ref="S47:T47"/>
    <mergeCell ref="S40:T40"/>
    <mergeCell ref="S41:T41"/>
    <mergeCell ref="S42:T42"/>
    <mergeCell ref="S43:T43"/>
    <mergeCell ref="A51:T51"/>
    <mergeCell ref="A4:B4"/>
    <mergeCell ref="A16:B16"/>
    <mergeCell ref="A28:B28"/>
    <mergeCell ref="S48:T48"/>
    <mergeCell ref="S49:T49"/>
    <mergeCell ref="J48:K48"/>
    <mergeCell ref="J49:K49"/>
    <mergeCell ref="A49:B49"/>
    <mergeCell ref="A50:T50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63"/>
  <sheetViews>
    <sheetView workbookViewId="0" topLeftCell="A43">
      <selection activeCell="H48" sqref="H48:I48"/>
    </sheetView>
  </sheetViews>
  <sheetFormatPr defaultColWidth="13.625" defaultRowHeight="36.75" customHeight="1"/>
  <cols>
    <col min="1" max="1" width="10.625" style="1" customWidth="1"/>
    <col min="2" max="23" width="4.75390625" style="1" customWidth="1"/>
    <col min="24" max="16384" width="13.625" style="1" customWidth="1"/>
  </cols>
  <sheetData>
    <row r="1" spans="1:21" ht="15" customHeight="1">
      <c r="A1" s="75" t="s">
        <v>260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6.5" customHeight="1">
      <c r="A2" s="75" t="s">
        <v>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7" ht="16.5" customHeight="1">
      <c r="A3" s="74" t="s">
        <v>264</v>
      </c>
      <c r="B3" s="74"/>
      <c r="C3" s="74"/>
      <c r="D3" s="29"/>
      <c r="E3" s="29"/>
      <c r="F3" s="29"/>
      <c r="G3" s="29"/>
    </row>
    <row r="4" spans="1:5" ht="16.5" customHeight="1" thickBot="1">
      <c r="A4" s="73" t="s">
        <v>59</v>
      </c>
      <c r="B4" s="73"/>
      <c r="C4" s="4"/>
      <c r="D4" s="4"/>
      <c r="E4" s="4"/>
    </row>
    <row r="5" spans="1:21" ht="16.5" customHeight="1" thickBot="1">
      <c r="A5" s="5"/>
      <c r="B5" s="37" t="s">
        <v>63</v>
      </c>
      <c r="C5" s="70"/>
      <c r="D5" s="72"/>
      <c r="E5" s="37" t="s">
        <v>96</v>
      </c>
      <c r="F5" s="70"/>
      <c r="G5" s="72"/>
      <c r="H5" s="37" t="s">
        <v>245</v>
      </c>
      <c r="I5" s="70"/>
      <c r="J5" s="70"/>
      <c r="K5" s="37" t="s">
        <v>21</v>
      </c>
      <c r="L5" s="70"/>
      <c r="M5" s="70"/>
      <c r="N5" s="37" t="s">
        <v>64</v>
      </c>
      <c r="O5" s="70"/>
      <c r="P5" s="72"/>
      <c r="Q5" s="2" t="s">
        <v>0</v>
      </c>
      <c r="R5" s="2" t="s">
        <v>1</v>
      </c>
      <c r="S5" s="2" t="s">
        <v>2</v>
      </c>
      <c r="T5" s="2" t="s">
        <v>3</v>
      </c>
      <c r="U5" s="2" t="s">
        <v>4</v>
      </c>
    </row>
    <row r="6" spans="1:21" ht="16.5" customHeight="1" thickBot="1">
      <c r="A6" s="66" t="str">
        <f>$B$5</f>
        <v>若草ＪＳＣ</v>
      </c>
      <c r="B6" s="60"/>
      <c r="C6" s="61"/>
      <c r="D6" s="33"/>
      <c r="E6" s="6">
        <f>E47</f>
        <v>1</v>
      </c>
      <c r="F6" s="7" t="s">
        <v>17</v>
      </c>
      <c r="G6" s="8">
        <f>G47</f>
        <v>1</v>
      </c>
      <c r="H6" s="9">
        <f>E50</f>
        <v>0</v>
      </c>
      <c r="I6" s="7" t="s">
        <v>17</v>
      </c>
      <c r="J6" s="9">
        <f>G50</f>
        <v>0</v>
      </c>
      <c r="K6" s="6">
        <v>1</v>
      </c>
      <c r="L6" s="7" t="s">
        <v>17</v>
      </c>
      <c r="M6" s="9">
        <v>3</v>
      </c>
      <c r="N6" s="6">
        <v>1</v>
      </c>
      <c r="O6" s="7" t="s">
        <v>17</v>
      </c>
      <c r="P6" s="8">
        <v>4</v>
      </c>
      <c r="Q6" s="64">
        <f>SUM(L7,I7,F7,O7)</f>
        <v>2</v>
      </c>
      <c r="R6" s="64">
        <f>SUM(E6,H6,K6,N6)</f>
        <v>3</v>
      </c>
      <c r="S6" s="64">
        <f>SUM(G6,J6,M6)</f>
        <v>4</v>
      </c>
      <c r="T6" s="58">
        <f>$R$6-$S$6</f>
        <v>-1</v>
      </c>
      <c r="U6" s="58">
        <v>5</v>
      </c>
    </row>
    <row r="7" spans="1:21" ht="16.5" customHeight="1" thickBot="1">
      <c r="A7" s="67"/>
      <c r="B7" s="62"/>
      <c r="C7" s="63"/>
      <c r="D7" s="34"/>
      <c r="E7" s="10" t="s">
        <v>5</v>
      </c>
      <c r="F7" s="5">
        <v>1</v>
      </c>
      <c r="G7" s="11"/>
      <c r="H7" s="12" t="s">
        <v>5</v>
      </c>
      <c r="I7" s="5">
        <v>1</v>
      </c>
      <c r="J7" s="12"/>
      <c r="K7" s="10" t="s">
        <v>5</v>
      </c>
      <c r="L7" s="5">
        <v>0</v>
      </c>
      <c r="M7" s="12"/>
      <c r="N7" s="10" t="s">
        <v>5</v>
      </c>
      <c r="O7" s="5">
        <v>0</v>
      </c>
      <c r="P7" s="11"/>
      <c r="Q7" s="65"/>
      <c r="R7" s="65"/>
      <c r="S7" s="65"/>
      <c r="T7" s="59"/>
      <c r="U7" s="59"/>
    </row>
    <row r="8" spans="1:21" ht="16.5" customHeight="1" thickBot="1">
      <c r="A8" s="66" t="str">
        <f>$E$5</f>
        <v>池の里ＪＳＣ</v>
      </c>
      <c r="B8" s="6">
        <f>G47</f>
        <v>1</v>
      </c>
      <c r="C8" s="7" t="s">
        <v>17</v>
      </c>
      <c r="D8" s="8">
        <f>E47</f>
        <v>1</v>
      </c>
      <c r="E8" s="60"/>
      <c r="F8" s="61"/>
      <c r="G8" s="33"/>
      <c r="H8" s="6">
        <v>5</v>
      </c>
      <c r="I8" s="7" t="s">
        <v>17</v>
      </c>
      <c r="J8" s="9">
        <v>2</v>
      </c>
      <c r="K8" s="6">
        <f>N50</f>
        <v>4</v>
      </c>
      <c r="L8" s="7" t="s">
        <v>17</v>
      </c>
      <c r="M8" s="9">
        <f>$P$50</f>
        <v>0</v>
      </c>
      <c r="N8" s="6">
        <v>2</v>
      </c>
      <c r="O8" s="7" t="s">
        <v>17</v>
      </c>
      <c r="P8" s="8">
        <v>1</v>
      </c>
      <c r="Q8" s="64">
        <f>SUM(L9,I9,C9,O9)</f>
        <v>10</v>
      </c>
      <c r="R8" s="64">
        <f>SUM(B8,H8,K8,N8)</f>
        <v>12</v>
      </c>
      <c r="S8" s="64">
        <f>SUM(M8,J8,D8,P8)</f>
        <v>4</v>
      </c>
      <c r="T8" s="58">
        <f>$R$8-$S$8</f>
        <v>8</v>
      </c>
      <c r="U8" s="58">
        <v>1</v>
      </c>
    </row>
    <row r="9" spans="1:21" ht="16.5" customHeight="1" thickBot="1">
      <c r="A9" s="67"/>
      <c r="B9" s="10" t="s">
        <v>5</v>
      </c>
      <c r="C9" s="5">
        <v>1</v>
      </c>
      <c r="D9" s="11"/>
      <c r="E9" s="62"/>
      <c r="F9" s="63"/>
      <c r="G9" s="34"/>
      <c r="H9" s="10" t="s">
        <v>5</v>
      </c>
      <c r="I9" s="5">
        <v>3</v>
      </c>
      <c r="J9" s="12"/>
      <c r="K9" s="10" t="s">
        <v>5</v>
      </c>
      <c r="L9" s="5">
        <v>3</v>
      </c>
      <c r="M9" s="12"/>
      <c r="N9" s="10" t="s">
        <v>5</v>
      </c>
      <c r="O9" s="5">
        <v>3</v>
      </c>
      <c r="P9" s="11"/>
      <c r="Q9" s="65"/>
      <c r="R9" s="65"/>
      <c r="S9" s="65"/>
      <c r="T9" s="59"/>
      <c r="U9" s="59"/>
    </row>
    <row r="10" spans="1:21" ht="16.5" customHeight="1" thickBot="1">
      <c r="A10" s="66" t="str">
        <f>$H$5</f>
        <v>御国野エイムスター</v>
      </c>
      <c r="B10" s="6">
        <f>G50</f>
        <v>0</v>
      </c>
      <c r="C10" s="7" t="s">
        <v>17</v>
      </c>
      <c r="D10" s="8">
        <f>E50</f>
        <v>0</v>
      </c>
      <c r="E10" s="6">
        <v>2</v>
      </c>
      <c r="F10" s="7" t="s">
        <v>23</v>
      </c>
      <c r="G10" s="8">
        <v>5</v>
      </c>
      <c r="H10" s="60"/>
      <c r="I10" s="61"/>
      <c r="J10" s="61"/>
      <c r="K10" s="6">
        <v>3</v>
      </c>
      <c r="L10" s="7" t="s">
        <v>17</v>
      </c>
      <c r="M10" s="9">
        <f>$P$47</f>
        <v>2</v>
      </c>
      <c r="N10" s="6">
        <v>1</v>
      </c>
      <c r="O10" s="7" t="s">
        <v>17</v>
      </c>
      <c r="P10" s="8">
        <v>3</v>
      </c>
      <c r="Q10" s="64">
        <f>L11+F11+C11+O11</f>
        <v>4</v>
      </c>
      <c r="R10" s="64">
        <f>SUM(B10,E10,K10,N10)</f>
        <v>6</v>
      </c>
      <c r="S10" s="64">
        <f>SUM(M10,G10,D10,P10)</f>
        <v>10</v>
      </c>
      <c r="T10" s="58">
        <f>$R$10-$S$10</f>
        <v>-4</v>
      </c>
      <c r="U10" s="58">
        <v>3</v>
      </c>
    </row>
    <row r="11" spans="1:21" ht="16.5" customHeight="1" thickBot="1">
      <c r="A11" s="67"/>
      <c r="B11" s="10" t="s">
        <v>5</v>
      </c>
      <c r="C11" s="5">
        <v>1</v>
      </c>
      <c r="D11" s="11"/>
      <c r="E11" s="10" t="s">
        <v>5</v>
      </c>
      <c r="F11" s="5">
        <v>0</v>
      </c>
      <c r="G11" s="11"/>
      <c r="H11" s="62"/>
      <c r="I11" s="63"/>
      <c r="J11" s="63"/>
      <c r="K11" s="10" t="s">
        <v>5</v>
      </c>
      <c r="L11" s="5">
        <v>3</v>
      </c>
      <c r="M11" s="12"/>
      <c r="N11" s="10" t="s">
        <v>5</v>
      </c>
      <c r="O11" s="5">
        <v>0</v>
      </c>
      <c r="P11" s="11"/>
      <c r="Q11" s="65"/>
      <c r="R11" s="65"/>
      <c r="S11" s="65"/>
      <c r="T11" s="59"/>
      <c r="U11" s="59"/>
    </row>
    <row r="12" spans="1:21" ht="16.5" customHeight="1" thickBot="1">
      <c r="A12" s="66" t="str">
        <f>$K$5</f>
        <v>河南ＳＣ</v>
      </c>
      <c r="B12" s="6">
        <v>3</v>
      </c>
      <c r="C12" s="7" t="s">
        <v>17</v>
      </c>
      <c r="D12" s="8">
        <v>1</v>
      </c>
      <c r="E12" s="6">
        <f>$P$50</f>
        <v>0</v>
      </c>
      <c r="F12" s="7" t="s">
        <v>20</v>
      </c>
      <c r="G12" s="8">
        <f>N50</f>
        <v>4</v>
      </c>
      <c r="H12" s="6">
        <f>$P$47</f>
        <v>2</v>
      </c>
      <c r="I12" s="7" t="s">
        <v>17</v>
      </c>
      <c r="J12" s="8">
        <v>3</v>
      </c>
      <c r="K12" s="60"/>
      <c r="L12" s="61"/>
      <c r="M12" s="61"/>
      <c r="N12" s="6">
        <f>N47</f>
        <v>0</v>
      </c>
      <c r="O12" s="7" t="s">
        <v>17</v>
      </c>
      <c r="P12" s="8">
        <f>P47</f>
        <v>2</v>
      </c>
      <c r="Q12" s="64">
        <f>SUM(I13,F13,C13)</f>
        <v>3</v>
      </c>
      <c r="R12" s="64">
        <f>SUM(B12,E12,H12,N12)</f>
        <v>5</v>
      </c>
      <c r="S12" s="64">
        <f>SUM(J12,G12,D12)</f>
        <v>8</v>
      </c>
      <c r="T12" s="58">
        <f>$R$12-$S$12</f>
        <v>-3</v>
      </c>
      <c r="U12" s="58">
        <v>4</v>
      </c>
    </row>
    <row r="13" spans="1:21" ht="16.5" customHeight="1" thickBot="1">
      <c r="A13" s="67"/>
      <c r="B13" s="10" t="s">
        <v>5</v>
      </c>
      <c r="C13" s="5">
        <v>3</v>
      </c>
      <c r="D13" s="11"/>
      <c r="E13" s="10" t="s">
        <v>5</v>
      </c>
      <c r="F13" s="5">
        <v>0</v>
      </c>
      <c r="G13" s="11"/>
      <c r="H13" s="10" t="s">
        <v>5</v>
      </c>
      <c r="I13" s="5">
        <v>0</v>
      </c>
      <c r="J13" s="11"/>
      <c r="K13" s="62"/>
      <c r="L13" s="63"/>
      <c r="M13" s="63"/>
      <c r="N13" s="10" t="s">
        <v>5</v>
      </c>
      <c r="O13" s="5">
        <v>0</v>
      </c>
      <c r="P13" s="11"/>
      <c r="Q13" s="65"/>
      <c r="R13" s="65"/>
      <c r="S13" s="65"/>
      <c r="T13" s="59"/>
      <c r="U13" s="59"/>
    </row>
    <row r="14" spans="1:21" ht="16.5" customHeight="1" thickBot="1">
      <c r="A14" s="66" t="s">
        <v>65</v>
      </c>
      <c r="B14" s="6">
        <v>4</v>
      </c>
      <c r="C14" s="7" t="s">
        <v>17</v>
      </c>
      <c r="D14" s="8">
        <v>1</v>
      </c>
      <c r="E14" s="6">
        <v>1</v>
      </c>
      <c r="F14" s="7" t="s">
        <v>17</v>
      </c>
      <c r="G14" s="8">
        <v>2</v>
      </c>
      <c r="H14" s="6">
        <v>3</v>
      </c>
      <c r="I14" s="7" t="s">
        <v>17</v>
      </c>
      <c r="J14" s="8">
        <v>1</v>
      </c>
      <c r="K14" s="6">
        <v>2</v>
      </c>
      <c r="L14" s="7" t="s">
        <v>17</v>
      </c>
      <c r="M14" s="8">
        <f>N61</f>
        <v>3</v>
      </c>
      <c r="N14" s="60"/>
      <c r="O14" s="61"/>
      <c r="P14" s="33"/>
      <c r="Q14" s="64">
        <f>SUM(I15,F15,C15,L15)</f>
        <v>9</v>
      </c>
      <c r="R14" s="64">
        <f>SUM(B14,E14,H14,K14)</f>
        <v>10</v>
      </c>
      <c r="S14" s="64">
        <f>SUM(J14,G14,D14,M14)</f>
        <v>7</v>
      </c>
      <c r="T14" s="58">
        <f>$R$12-$S$12</f>
        <v>-3</v>
      </c>
      <c r="U14" s="58">
        <v>2</v>
      </c>
    </row>
    <row r="15" spans="1:21" ht="16.5" customHeight="1" thickBot="1">
      <c r="A15" s="67"/>
      <c r="B15" s="10" t="s">
        <v>5</v>
      </c>
      <c r="C15" s="5">
        <v>3</v>
      </c>
      <c r="D15" s="11"/>
      <c r="E15" s="10" t="s">
        <v>5</v>
      </c>
      <c r="F15" s="5">
        <v>0</v>
      </c>
      <c r="G15" s="11"/>
      <c r="H15" s="10" t="s">
        <v>5</v>
      </c>
      <c r="I15" s="5">
        <v>3</v>
      </c>
      <c r="J15" s="11"/>
      <c r="K15" s="10" t="s">
        <v>5</v>
      </c>
      <c r="L15" s="5">
        <v>3</v>
      </c>
      <c r="M15" s="11"/>
      <c r="N15" s="62"/>
      <c r="O15" s="63"/>
      <c r="P15" s="34"/>
      <c r="Q15" s="65"/>
      <c r="R15" s="65"/>
      <c r="S15" s="65"/>
      <c r="T15" s="59"/>
      <c r="U15" s="59"/>
    </row>
    <row r="16" spans="1:21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5" ht="16.5" customHeight="1" thickBot="1">
      <c r="A18" s="73" t="s">
        <v>60</v>
      </c>
      <c r="B18" s="73"/>
      <c r="C18" s="4"/>
      <c r="D18" s="4"/>
      <c r="E18" s="4"/>
    </row>
    <row r="19" spans="1:21" ht="16.5" customHeight="1" thickBot="1">
      <c r="A19" s="5"/>
      <c r="B19" s="37" t="s">
        <v>66</v>
      </c>
      <c r="C19" s="70"/>
      <c r="D19" s="72"/>
      <c r="E19" s="37" t="s">
        <v>67</v>
      </c>
      <c r="F19" s="70"/>
      <c r="G19" s="72"/>
      <c r="H19" s="37" t="s">
        <v>68</v>
      </c>
      <c r="I19" s="70"/>
      <c r="J19" s="70"/>
      <c r="K19" s="37" t="s">
        <v>69</v>
      </c>
      <c r="L19" s="70"/>
      <c r="M19" s="70"/>
      <c r="N19" s="37" t="s">
        <v>37</v>
      </c>
      <c r="O19" s="70"/>
      <c r="P19" s="72"/>
      <c r="Q19" s="2" t="s">
        <v>0</v>
      </c>
      <c r="R19" s="2" t="s">
        <v>1</v>
      </c>
      <c r="S19" s="2" t="s">
        <v>2</v>
      </c>
      <c r="T19" s="2" t="s">
        <v>3</v>
      </c>
      <c r="U19" s="2" t="s">
        <v>4</v>
      </c>
    </row>
    <row r="20" spans="1:21" ht="16.5" customHeight="1" thickBot="1">
      <c r="A20" s="66" t="str">
        <f>$B$19</f>
        <v>三樹平田ＳＣ</v>
      </c>
      <c r="B20" s="60"/>
      <c r="C20" s="61"/>
      <c r="D20" s="33"/>
      <c r="E20" s="6">
        <v>3</v>
      </c>
      <c r="F20" s="7" t="s">
        <v>17</v>
      </c>
      <c r="G20" s="8">
        <f>G67</f>
        <v>0</v>
      </c>
      <c r="H20" s="9">
        <v>2</v>
      </c>
      <c r="I20" s="7" t="s">
        <v>17</v>
      </c>
      <c r="J20" s="9">
        <f>G70</f>
        <v>0</v>
      </c>
      <c r="K20" s="6">
        <f>E73</f>
        <v>0</v>
      </c>
      <c r="L20" s="7" t="s">
        <v>17</v>
      </c>
      <c r="M20" s="9">
        <v>1</v>
      </c>
      <c r="N20" s="6">
        <v>3</v>
      </c>
      <c r="O20" s="7" t="s">
        <v>17</v>
      </c>
      <c r="P20" s="8">
        <v>1</v>
      </c>
      <c r="Q20" s="64">
        <f>O21+L21+I21+F21</f>
        <v>9</v>
      </c>
      <c r="R20" s="64">
        <f>SUM(E20,H20,K20,N20)</f>
        <v>8</v>
      </c>
      <c r="S20" s="64">
        <f>SUM(G20,J20,M20,P20)</f>
        <v>2</v>
      </c>
      <c r="T20" s="58">
        <f>R20-S20</f>
        <v>6</v>
      </c>
      <c r="U20" s="58">
        <v>2</v>
      </c>
    </row>
    <row r="21" spans="1:21" ht="16.5" customHeight="1" thickBot="1">
      <c r="A21" s="67"/>
      <c r="B21" s="62"/>
      <c r="C21" s="63"/>
      <c r="D21" s="34"/>
      <c r="E21" s="10" t="s">
        <v>5</v>
      </c>
      <c r="F21" s="5">
        <v>3</v>
      </c>
      <c r="G21" s="11"/>
      <c r="H21" s="12" t="s">
        <v>5</v>
      </c>
      <c r="I21" s="5">
        <v>3</v>
      </c>
      <c r="J21" s="12"/>
      <c r="K21" s="10" t="s">
        <v>5</v>
      </c>
      <c r="L21" s="5">
        <v>0</v>
      </c>
      <c r="M21" s="12"/>
      <c r="N21" s="10" t="s">
        <v>5</v>
      </c>
      <c r="O21" s="5">
        <v>3</v>
      </c>
      <c r="P21" s="11"/>
      <c r="Q21" s="65"/>
      <c r="R21" s="65"/>
      <c r="S21" s="65"/>
      <c r="T21" s="59"/>
      <c r="U21" s="59"/>
    </row>
    <row r="22" spans="1:21" ht="16.5" customHeight="1" thickBot="1">
      <c r="A22" s="66" t="str">
        <f>$E$19</f>
        <v>太子ＦＣＪｒ．</v>
      </c>
      <c r="B22" s="6">
        <f>G67</f>
        <v>0</v>
      </c>
      <c r="C22" s="7" t="s">
        <v>17</v>
      </c>
      <c r="D22" s="8">
        <v>3</v>
      </c>
      <c r="E22" s="60"/>
      <c r="F22" s="61"/>
      <c r="G22" s="33"/>
      <c r="H22" s="6">
        <v>3</v>
      </c>
      <c r="I22" s="7" t="s">
        <v>17</v>
      </c>
      <c r="J22" s="9">
        <v>2</v>
      </c>
      <c r="K22" s="6">
        <f>N70</f>
        <v>0</v>
      </c>
      <c r="L22" s="7" t="s">
        <v>17</v>
      </c>
      <c r="M22" s="9">
        <v>5</v>
      </c>
      <c r="N22" s="6">
        <v>2</v>
      </c>
      <c r="O22" s="7" t="s">
        <v>17</v>
      </c>
      <c r="P22" s="8">
        <v>4</v>
      </c>
      <c r="Q22" s="64">
        <f>O23+L23+I23+C23</f>
        <v>3</v>
      </c>
      <c r="R22" s="64">
        <f>SUM(B22,H22,K22,N22)</f>
        <v>5</v>
      </c>
      <c r="S22" s="64">
        <f>SUM(M22,J22,D22,P22)</f>
        <v>14</v>
      </c>
      <c r="T22" s="58">
        <f>R22-S22</f>
        <v>-9</v>
      </c>
      <c r="U22" s="58">
        <v>4</v>
      </c>
    </row>
    <row r="23" spans="1:21" ht="16.5" customHeight="1" thickBot="1">
      <c r="A23" s="67"/>
      <c r="B23" s="10" t="s">
        <v>5</v>
      </c>
      <c r="C23" s="5">
        <v>0</v>
      </c>
      <c r="D23" s="11"/>
      <c r="E23" s="62"/>
      <c r="F23" s="63"/>
      <c r="G23" s="34"/>
      <c r="H23" s="10" t="s">
        <v>5</v>
      </c>
      <c r="I23" s="5">
        <v>3</v>
      </c>
      <c r="J23" s="12"/>
      <c r="K23" s="10" t="s">
        <v>5</v>
      </c>
      <c r="L23" s="5">
        <v>0</v>
      </c>
      <c r="M23" s="12"/>
      <c r="N23" s="10" t="s">
        <v>5</v>
      </c>
      <c r="O23" s="5">
        <v>0</v>
      </c>
      <c r="P23" s="11"/>
      <c r="Q23" s="65"/>
      <c r="R23" s="65"/>
      <c r="S23" s="65"/>
      <c r="T23" s="59"/>
      <c r="U23" s="59"/>
    </row>
    <row r="24" spans="1:21" ht="16.5" customHeight="1" thickBot="1">
      <c r="A24" s="66" t="str">
        <f>$H$19</f>
        <v>伊丹ＦＣＪｒ．</v>
      </c>
      <c r="B24" s="6">
        <f>G70</f>
        <v>0</v>
      </c>
      <c r="C24" s="7" t="s">
        <v>17</v>
      </c>
      <c r="D24" s="8">
        <v>2</v>
      </c>
      <c r="E24" s="6">
        <v>2</v>
      </c>
      <c r="F24" s="7" t="s">
        <v>23</v>
      </c>
      <c r="G24" s="8">
        <v>3</v>
      </c>
      <c r="H24" s="60"/>
      <c r="I24" s="61"/>
      <c r="J24" s="61"/>
      <c r="K24" s="6">
        <f>N67</f>
        <v>0</v>
      </c>
      <c r="L24" s="7" t="s">
        <v>17</v>
      </c>
      <c r="M24" s="9">
        <v>5</v>
      </c>
      <c r="N24" s="6">
        <f>S71</f>
        <v>0</v>
      </c>
      <c r="O24" s="7" t="s">
        <v>17</v>
      </c>
      <c r="P24" s="8">
        <v>2</v>
      </c>
      <c r="Q24" s="64">
        <f>L25+F25+C25+O25</f>
        <v>0</v>
      </c>
      <c r="R24" s="64">
        <f>SUM(B24,E24,K24,N24)</f>
        <v>2</v>
      </c>
      <c r="S24" s="64">
        <f>SUM(M24,G24,D24,P24)</f>
        <v>12</v>
      </c>
      <c r="T24" s="58">
        <f>R24-S24</f>
        <v>-10</v>
      </c>
      <c r="U24" s="58">
        <v>5</v>
      </c>
    </row>
    <row r="25" spans="1:21" ht="16.5" customHeight="1" thickBot="1">
      <c r="A25" s="67"/>
      <c r="B25" s="10" t="s">
        <v>5</v>
      </c>
      <c r="C25" s="5">
        <v>0</v>
      </c>
      <c r="D25" s="11"/>
      <c r="E25" s="10" t="s">
        <v>5</v>
      </c>
      <c r="F25" s="5">
        <v>0</v>
      </c>
      <c r="G25" s="11"/>
      <c r="H25" s="62"/>
      <c r="I25" s="63"/>
      <c r="J25" s="63"/>
      <c r="K25" s="10" t="s">
        <v>5</v>
      </c>
      <c r="L25" s="5">
        <v>0</v>
      </c>
      <c r="M25" s="12"/>
      <c r="N25" s="10" t="s">
        <v>5</v>
      </c>
      <c r="O25" s="5">
        <v>0</v>
      </c>
      <c r="P25" s="11"/>
      <c r="Q25" s="65"/>
      <c r="R25" s="65"/>
      <c r="S25" s="65"/>
      <c r="T25" s="59"/>
      <c r="U25" s="59"/>
    </row>
    <row r="26" spans="1:76" ht="16.5" customHeight="1" thickBot="1">
      <c r="A26" s="66" t="str">
        <f>$K$19</f>
        <v>長尾ＳＣ</v>
      </c>
      <c r="B26" s="6">
        <v>1</v>
      </c>
      <c r="C26" s="7" t="s">
        <v>17</v>
      </c>
      <c r="D26" s="8">
        <f>E73</f>
        <v>0</v>
      </c>
      <c r="E26" s="6">
        <v>5</v>
      </c>
      <c r="F26" s="7" t="s">
        <v>20</v>
      </c>
      <c r="G26" s="8">
        <f>N70</f>
        <v>0</v>
      </c>
      <c r="H26" s="6">
        <v>5</v>
      </c>
      <c r="I26" s="7" t="s">
        <v>17</v>
      </c>
      <c r="J26" s="8">
        <f>N67</f>
        <v>0</v>
      </c>
      <c r="K26" s="60"/>
      <c r="L26" s="61"/>
      <c r="M26" s="61"/>
      <c r="N26" s="6">
        <f>S73</f>
        <v>0</v>
      </c>
      <c r="O26" s="7" t="s">
        <v>17</v>
      </c>
      <c r="P26" s="8">
        <v>2</v>
      </c>
      <c r="Q26" s="64">
        <f>SUM(I27,F27,C27,)</f>
        <v>9</v>
      </c>
      <c r="R26" s="64">
        <f>SUM(B26,E26,H26,N26)</f>
        <v>11</v>
      </c>
      <c r="S26" s="64">
        <f>SUM(J26,G26,D26,P26)</f>
        <v>2</v>
      </c>
      <c r="T26" s="58">
        <f>R26-S26</f>
        <v>9</v>
      </c>
      <c r="U26" s="58">
        <v>1</v>
      </c>
      <c r="BT26" s="14"/>
      <c r="BX26" s="14"/>
    </row>
    <row r="27" spans="1:21" ht="16.5" customHeight="1" thickBot="1">
      <c r="A27" s="67"/>
      <c r="B27" s="10" t="s">
        <v>5</v>
      </c>
      <c r="C27" s="5">
        <v>3</v>
      </c>
      <c r="D27" s="11"/>
      <c r="E27" s="10" t="s">
        <v>5</v>
      </c>
      <c r="F27" s="5">
        <v>3</v>
      </c>
      <c r="G27" s="11"/>
      <c r="H27" s="10" t="s">
        <v>5</v>
      </c>
      <c r="I27" s="5">
        <v>3</v>
      </c>
      <c r="J27" s="11"/>
      <c r="K27" s="62"/>
      <c r="L27" s="63"/>
      <c r="M27" s="63"/>
      <c r="N27" s="10" t="s">
        <v>5</v>
      </c>
      <c r="O27" s="5">
        <v>0</v>
      </c>
      <c r="P27" s="11"/>
      <c r="Q27" s="65"/>
      <c r="R27" s="65"/>
      <c r="S27" s="65"/>
      <c r="T27" s="59"/>
      <c r="U27" s="59"/>
    </row>
    <row r="28" spans="1:21" ht="16.5" customHeight="1" thickBot="1">
      <c r="A28" s="66" t="str">
        <f>$N$19</f>
        <v>梶ＦＣ</v>
      </c>
      <c r="B28" s="6">
        <v>1</v>
      </c>
      <c r="C28" s="7" t="s">
        <v>17</v>
      </c>
      <c r="D28" s="8">
        <v>3</v>
      </c>
      <c r="E28" s="6">
        <v>4</v>
      </c>
      <c r="F28" s="7" t="s">
        <v>17</v>
      </c>
      <c r="G28" s="8">
        <v>2</v>
      </c>
      <c r="H28" s="6">
        <v>5</v>
      </c>
      <c r="I28" s="7" t="s">
        <v>17</v>
      </c>
      <c r="J28" s="8">
        <f>K75</f>
        <v>0</v>
      </c>
      <c r="K28" s="6">
        <v>2</v>
      </c>
      <c r="L28" s="7" t="s">
        <v>17</v>
      </c>
      <c r="M28" s="8">
        <f>N75</f>
        <v>0</v>
      </c>
      <c r="N28" s="60"/>
      <c r="O28" s="61"/>
      <c r="P28" s="33"/>
      <c r="Q28" s="64">
        <f>SUM(I29,F29,C29,L29)</f>
        <v>9</v>
      </c>
      <c r="R28" s="64">
        <f>SUM(B28,E28,H28,K28)</f>
        <v>12</v>
      </c>
      <c r="S28" s="64">
        <f>SUM(J28,G28,D28,M28)</f>
        <v>5</v>
      </c>
      <c r="T28" s="58">
        <f>R28-S28</f>
        <v>7</v>
      </c>
      <c r="U28" s="58">
        <v>3</v>
      </c>
    </row>
    <row r="29" spans="1:21" ht="16.5" customHeight="1" thickBot="1">
      <c r="A29" s="67"/>
      <c r="B29" s="10" t="s">
        <v>5</v>
      </c>
      <c r="C29" s="5">
        <v>0</v>
      </c>
      <c r="D29" s="11"/>
      <c r="E29" s="10" t="s">
        <v>5</v>
      </c>
      <c r="F29" s="5">
        <v>3</v>
      </c>
      <c r="G29" s="11"/>
      <c r="H29" s="10" t="s">
        <v>5</v>
      </c>
      <c r="I29" s="5">
        <v>3</v>
      </c>
      <c r="J29" s="11"/>
      <c r="K29" s="10" t="s">
        <v>5</v>
      </c>
      <c r="L29" s="5">
        <v>3</v>
      </c>
      <c r="M29" s="11"/>
      <c r="N29" s="62"/>
      <c r="O29" s="63"/>
      <c r="P29" s="34"/>
      <c r="Q29" s="65"/>
      <c r="R29" s="65"/>
      <c r="S29" s="65"/>
      <c r="T29" s="59"/>
      <c r="U29" s="59"/>
    </row>
    <row r="30" spans="1:21" ht="16.5" customHeight="1">
      <c r="A30" s="50"/>
      <c r="B30" s="3"/>
      <c r="C30" s="26"/>
      <c r="D30" s="3"/>
      <c r="E30" s="3"/>
      <c r="F30" s="26"/>
      <c r="G30" s="3"/>
      <c r="H30" s="3"/>
      <c r="I30" s="26"/>
      <c r="J30" s="3"/>
      <c r="K30" s="87"/>
      <c r="L30" s="87"/>
      <c r="M30" s="87"/>
      <c r="N30" s="3"/>
      <c r="O30" s="3"/>
      <c r="P30" s="3"/>
      <c r="Q30" s="87"/>
      <c r="R30" s="87"/>
      <c r="S30" s="87"/>
      <c r="T30" s="87"/>
      <c r="U30" s="87"/>
    </row>
    <row r="31" spans="1:21" ht="16.5" customHeight="1">
      <c r="A31" s="50"/>
      <c r="B31" s="3"/>
      <c r="C31" s="3"/>
      <c r="D31" s="3"/>
      <c r="E31" s="3"/>
      <c r="F31" s="3"/>
      <c r="G31" s="3"/>
      <c r="H31" s="3"/>
      <c r="I31" s="3"/>
      <c r="J31" s="3"/>
      <c r="K31" s="87"/>
      <c r="L31" s="87"/>
      <c r="M31" s="87"/>
      <c r="N31" s="3"/>
      <c r="O31" s="3"/>
      <c r="P31" s="3"/>
      <c r="Q31" s="87"/>
      <c r="R31" s="87"/>
      <c r="S31" s="87"/>
      <c r="T31" s="87"/>
      <c r="U31" s="87"/>
    </row>
    <row r="32" spans="1:5" ht="16.5" customHeight="1" thickBot="1">
      <c r="A32" s="73" t="s">
        <v>61</v>
      </c>
      <c r="B32" s="73"/>
      <c r="C32" s="4"/>
      <c r="D32" s="4"/>
      <c r="E32" s="4"/>
    </row>
    <row r="33" spans="1:21" ht="16.5" customHeight="1" thickBot="1">
      <c r="A33" s="5"/>
      <c r="B33" s="37" t="s">
        <v>244</v>
      </c>
      <c r="C33" s="70"/>
      <c r="D33" s="72"/>
      <c r="E33" s="37" t="s">
        <v>95</v>
      </c>
      <c r="F33" s="70"/>
      <c r="G33" s="72"/>
      <c r="H33" s="37" t="s">
        <v>31</v>
      </c>
      <c r="I33" s="70"/>
      <c r="J33" s="70"/>
      <c r="K33" s="37" t="s">
        <v>74</v>
      </c>
      <c r="L33" s="70"/>
      <c r="M33" s="70"/>
      <c r="N33" s="37" t="s">
        <v>70</v>
      </c>
      <c r="O33" s="70"/>
      <c r="P33" s="72"/>
      <c r="Q33" s="2" t="s">
        <v>0</v>
      </c>
      <c r="R33" s="2" t="s">
        <v>1</v>
      </c>
      <c r="S33" s="2" t="s">
        <v>2</v>
      </c>
      <c r="T33" s="2" t="s">
        <v>3</v>
      </c>
      <c r="U33" s="2" t="s">
        <v>4</v>
      </c>
    </row>
    <row r="34" spans="1:21" ht="16.5" customHeight="1" thickBot="1">
      <c r="A34" s="66" t="str">
        <f>$B$33</f>
        <v>ルゼル・トゥースッ！</v>
      </c>
      <c r="B34" s="60"/>
      <c r="C34" s="61"/>
      <c r="D34" s="33"/>
      <c r="E34" s="6">
        <f>E81</f>
        <v>0</v>
      </c>
      <c r="F34" s="7" t="s">
        <v>17</v>
      </c>
      <c r="G34" s="8">
        <f>G81</f>
        <v>0</v>
      </c>
      <c r="H34" s="9">
        <f>E84</f>
        <v>0</v>
      </c>
      <c r="I34" s="7" t="s">
        <v>17</v>
      </c>
      <c r="J34" s="9">
        <v>1</v>
      </c>
      <c r="K34" s="6">
        <v>2</v>
      </c>
      <c r="L34" s="7" t="s">
        <v>17</v>
      </c>
      <c r="M34" s="9">
        <f>G87</f>
        <v>0</v>
      </c>
      <c r="N34" s="6">
        <f>S81</f>
        <v>0</v>
      </c>
      <c r="O34" s="7" t="s">
        <v>17</v>
      </c>
      <c r="P34" s="8">
        <v>4</v>
      </c>
      <c r="Q34" s="64">
        <f>O35+L35+I35+F35</f>
        <v>4</v>
      </c>
      <c r="R34" s="64">
        <f>SUM(E34,H34,K34,N34)</f>
        <v>2</v>
      </c>
      <c r="S34" s="64">
        <f>SUM(G34,J34,M34,P34)</f>
        <v>5</v>
      </c>
      <c r="T34" s="58">
        <f>R34-S34</f>
        <v>-3</v>
      </c>
      <c r="U34" s="58">
        <v>4</v>
      </c>
    </row>
    <row r="35" spans="1:21" ht="16.5" customHeight="1" thickBot="1">
      <c r="A35" s="67"/>
      <c r="B35" s="62"/>
      <c r="C35" s="63"/>
      <c r="D35" s="34"/>
      <c r="E35" s="10" t="s">
        <v>5</v>
      </c>
      <c r="F35" s="5">
        <v>1</v>
      </c>
      <c r="G35" s="11"/>
      <c r="H35" s="12" t="s">
        <v>5</v>
      </c>
      <c r="I35" s="5">
        <v>0</v>
      </c>
      <c r="J35" s="12"/>
      <c r="K35" s="10" t="s">
        <v>5</v>
      </c>
      <c r="L35" s="5">
        <v>3</v>
      </c>
      <c r="M35" s="12"/>
      <c r="N35" s="10" t="s">
        <v>5</v>
      </c>
      <c r="O35" s="5">
        <v>0</v>
      </c>
      <c r="P35" s="11"/>
      <c r="Q35" s="65"/>
      <c r="R35" s="65"/>
      <c r="S35" s="65"/>
      <c r="T35" s="59"/>
      <c r="U35" s="59"/>
    </row>
    <row r="36" spans="1:21" ht="16.5" customHeight="1" thickBot="1">
      <c r="A36" s="66" t="str">
        <f>$E$33</f>
        <v>クリヴォーネ</v>
      </c>
      <c r="B36" s="6">
        <f>G81</f>
        <v>0</v>
      </c>
      <c r="C36" s="7" t="s">
        <v>17</v>
      </c>
      <c r="D36" s="8">
        <f>E81</f>
        <v>0</v>
      </c>
      <c r="E36" s="60"/>
      <c r="F36" s="61"/>
      <c r="G36" s="33"/>
      <c r="H36" s="6">
        <v>1</v>
      </c>
      <c r="I36" s="7" t="s">
        <v>17</v>
      </c>
      <c r="J36" s="9">
        <v>1</v>
      </c>
      <c r="K36" s="6">
        <v>4</v>
      </c>
      <c r="L36" s="7" t="s">
        <v>17</v>
      </c>
      <c r="M36" s="9">
        <f>$P$50</f>
        <v>0</v>
      </c>
      <c r="N36" s="6">
        <v>1</v>
      </c>
      <c r="O36" s="7" t="s">
        <v>17</v>
      </c>
      <c r="P36" s="8">
        <v>1</v>
      </c>
      <c r="Q36" s="64">
        <f>O37+L37+I37+C37</f>
        <v>6</v>
      </c>
      <c r="R36" s="64">
        <f>SUM(B36,H36,K36,N36)</f>
        <v>6</v>
      </c>
      <c r="S36" s="64">
        <f>SUM(M36,J36,D36,P36)</f>
        <v>2</v>
      </c>
      <c r="T36" s="58">
        <f>R36-S36</f>
        <v>4</v>
      </c>
      <c r="U36" s="58">
        <v>3</v>
      </c>
    </row>
    <row r="37" spans="1:21" ht="16.5" customHeight="1" thickBot="1">
      <c r="A37" s="67"/>
      <c r="B37" s="10" t="s">
        <v>5</v>
      </c>
      <c r="C37" s="5">
        <v>1</v>
      </c>
      <c r="D37" s="11"/>
      <c r="E37" s="62"/>
      <c r="F37" s="63"/>
      <c r="G37" s="34"/>
      <c r="H37" s="10" t="s">
        <v>5</v>
      </c>
      <c r="I37" s="5">
        <v>1</v>
      </c>
      <c r="J37" s="12"/>
      <c r="K37" s="10" t="s">
        <v>5</v>
      </c>
      <c r="L37" s="5">
        <v>3</v>
      </c>
      <c r="M37" s="12"/>
      <c r="N37" s="10" t="s">
        <v>5</v>
      </c>
      <c r="O37" s="5">
        <v>1</v>
      </c>
      <c r="P37" s="11"/>
      <c r="Q37" s="65"/>
      <c r="R37" s="65"/>
      <c r="S37" s="65"/>
      <c r="T37" s="59"/>
      <c r="U37" s="59"/>
    </row>
    <row r="38" spans="1:21" ht="16.5" customHeight="1" thickBot="1">
      <c r="A38" s="66" t="str">
        <f>$H$33</f>
        <v>猪名川ＦＣ</v>
      </c>
      <c r="B38" s="6">
        <v>1</v>
      </c>
      <c r="C38" s="7" t="s">
        <v>17</v>
      </c>
      <c r="D38" s="8">
        <f>E84</f>
        <v>0</v>
      </c>
      <c r="E38" s="6">
        <v>1</v>
      </c>
      <c r="F38" s="7" t="s">
        <v>23</v>
      </c>
      <c r="G38" s="8">
        <v>1</v>
      </c>
      <c r="H38" s="60"/>
      <c r="I38" s="61"/>
      <c r="J38" s="61"/>
      <c r="K38" s="6">
        <v>3</v>
      </c>
      <c r="L38" s="7" t="s">
        <v>17</v>
      </c>
      <c r="M38" s="9">
        <v>1</v>
      </c>
      <c r="N38" s="6">
        <v>1</v>
      </c>
      <c r="O38" s="7" t="s">
        <v>17</v>
      </c>
      <c r="P38" s="8">
        <v>1</v>
      </c>
      <c r="Q38" s="64">
        <f>L39+F39+C39+O39</f>
        <v>8</v>
      </c>
      <c r="R38" s="64">
        <f>SUM(B38,E38,K38,N38)</f>
        <v>6</v>
      </c>
      <c r="S38" s="64">
        <f>SUM(M38,G38,D38,P38)</f>
        <v>3</v>
      </c>
      <c r="T38" s="58">
        <f>R38-S38</f>
        <v>3</v>
      </c>
      <c r="U38" s="58">
        <v>2</v>
      </c>
    </row>
    <row r="39" spans="1:21" ht="16.5" customHeight="1" thickBot="1">
      <c r="A39" s="67"/>
      <c r="B39" s="10" t="s">
        <v>5</v>
      </c>
      <c r="C39" s="5">
        <v>3</v>
      </c>
      <c r="D39" s="11"/>
      <c r="E39" s="10" t="s">
        <v>5</v>
      </c>
      <c r="F39" s="5">
        <v>1</v>
      </c>
      <c r="G39" s="11"/>
      <c r="H39" s="62"/>
      <c r="I39" s="63"/>
      <c r="J39" s="63"/>
      <c r="K39" s="10" t="s">
        <v>5</v>
      </c>
      <c r="L39" s="5">
        <v>3</v>
      </c>
      <c r="M39" s="12"/>
      <c r="N39" s="10" t="s">
        <v>5</v>
      </c>
      <c r="O39" s="5">
        <v>1</v>
      </c>
      <c r="P39" s="11"/>
      <c r="Q39" s="65"/>
      <c r="R39" s="65"/>
      <c r="S39" s="65"/>
      <c r="T39" s="59"/>
      <c r="U39" s="59"/>
    </row>
    <row r="40" spans="1:21" ht="16.5" customHeight="1" thickBot="1">
      <c r="A40" s="66" t="str">
        <f>$K$33</f>
        <v>パルティーダ・Ｂ</v>
      </c>
      <c r="B40" s="6">
        <f>G55</f>
        <v>0</v>
      </c>
      <c r="C40" s="7" t="s">
        <v>17</v>
      </c>
      <c r="D40" s="8">
        <v>2</v>
      </c>
      <c r="E40" s="6">
        <f>$P$50</f>
        <v>0</v>
      </c>
      <c r="F40" s="7" t="s">
        <v>20</v>
      </c>
      <c r="G40" s="8">
        <v>4</v>
      </c>
      <c r="H40" s="6">
        <v>1</v>
      </c>
      <c r="I40" s="7" t="s">
        <v>17</v>
      </c>
      <c r="J40" s="8">
        <v>3</v>
      </c>
      <c r="K40" s="60"/>
      <c r="L40" s="61"/>
      <c r="M40" s="61"/>
      <c r="N40" s="6">
        <f>S87</f>
        <v>0</v>
      </c>
      <c r="O40" s="7" t="s">
        <v>17</v>
      </c>
      <c r="P40" s="8">
        <v>5</v>
      </c>
      <c r="Q40" s="64">
        <f>SUM(I41,F41,C41,)</f>
        <v>0</v>
      </c>
      <c r="R40" s="64">
        <f>SUM(B40,E40,H40,N40)</f>
        <v>1</v>
      </c>
      <c r="S40" s="64">
        <f>SUM(J40,G40,D40,P40)</f>
        <v>14</v>
      </c>
      <c r="T40" s="58">
        <f>R40-S40</f>
        <v>-13</v>
      </c>
      <c r="U40" s="58">
        <v>5</v>
      </c>
    </row>
    <row r="41" spans="1:21" ht="16.5" customHeight="1" thickBot="1">
      <c r="A41" s="67"/>
      <c r="B41" s="10" t="s">
        <v>5</v>
      </c>
      <c r="C41" s="5">
        <v>0</v>
      </c>
      <c r="D41" s="11"/>
      <c r="E41" s="10" t="s">
        <v>5</v>
      </c>
      <c r="F41" s="5">
        <v>0</v>
      </c>
      <c r="G41" s="11"/>
      <c r="H41" s="10" t="s">
        <v>5</v>
      </c>
      <c r="I41" s="5">
        <v>0</v>
      </c>
      <c r="J41" s="11"/>
      <c r="K41" s="62"/>
      <c r="L41" s="63"/>
      <c r="M41" s="63"/>
      <c r="N41" s="10" t="s">
        <v>5</v>
      </c>
      <c r="O41" s="5">
        <v>0</v>
      </c>
      <c r="P41" s="11"/>
      <c r="Q41" s="65"/>
      <c r="R41" s="65"/>
      <c r="S41" s="65"/>
      <c r="T41" s="59"/>
      <c r="U41" s="59"/>
    </row>
    <row r="42" spans="1:21" ht="16.5" customHeight="1" thickBot="1">
      <c r="A42" s="66" t="str">
        <f>$N$33</f>
        <v>ＦＣ玉津</v>
      </c>
      <c r="B42" s="6">
        <v>4</v>
      </c>
      <c r="C42" s="7" t="s">
        <v>17</v>
      </c>
      <c r="D42" s="8">
        <f>N58</f>
        <v>0</v>
      </c>
      <c r="E42" s="6">
        <v>1</v>
      </c>
      <c r="F42" s="7" t="s">
        <v>17</v>
      </c>
      <c r="G42" s="8">
        <v>1</v>
      </c>
      <c r="H42" s="6">
        <v>1</v>
      </c>
      <c r="I42" s="7" t="s">
        <v>17</v>
      </c>
      <c r="J42" s="8">
        <v>1</v>
      </c>
      <c r="K42" s="6">
        <v>5</v>
      </c>
      <c r="L42" s="7" t="s">
        <v>17</v>
      </c>
      <c r="M42" s="8">
        <f>N89</f>
        <v>0</v>
      </c>
      <c r="N42" s="60"/>
      <c r="O42" s="61"/>
      <c r="P42" s="33"/>
      <c r="Q42" s="64">
        <f>SUM(I43,F43,C43,L43)</f>
        <v>8</v>
      </c>
      <c r="R42" s="64">
        <f>SUM(B42,E42,H42,K42)</f>
        <v>11</v>
      </c>
      <c r="S42" s="64">
        <f>SUM(J42,G42,D42,M42)</f>
        <v>2</v>
      </c>
      <c r="T42" s="58">
        <f>R42-S42</f>
        <v>9</v>
      </c>
      <c r="U42" s="58">
        <v>1</v>
      </c>
    </row>
    <row r="43" spans="1:21" ht="16.5" customHeight="1" thickBot="1">
      <c r="A43" s="67"/>
      <c r="B43" s="10" t="s">
        <v>5</v>
      </c>
      <c r="C43" s="5">
        <v>3</v>
      </c>
      <c r="D43" s="11"/>
      <c r="E43" s="10" t="s">
        <v>5</v>
      </c>
      <c r="F43" s="5">
        <v>1</v>
      </c>
      <c r="G43" s="11"/>
      <c r="H43" s="10" t="s">
        <v>5</v>
      </c>
      <c r="I43" s="5">
        <v>1</v>
      </c>
      <c r="J43" s="11"/>
      <c r="K43" s="10" t="s">
        <v>5</v>
      </c>
      <c r="L43" s="5">
        <v>3</v>
      </c>
      <c r="M43" s="11"/>
      <c r="N43" s="62"/>
      <c r="O43" s="63"/>
      <c r="P43" s="34"/>
      <c r="Q43" s="65"/>
      <c r="R43" s="65"/>
      <c r="S43" s="65"/>
      <c r="T43" s="59"/>
      <c r="U43" s="59"/>
    </row>
    <row r="44" ht="16.5" customHeight="1"/>
    <row r="45" ht="16.5" customHeight="1" thickBot="1"/>
    <row r="46" spans="1:20" ht="16.5" customHeight="1" thickBot="1">
      <c r="A46" s="68" t="s">
        <v>6</v>
      </c>
      <c r="B46" s="69"/>
      <c r="C46" s="30" t="s">
        <v>12</v>
      </c>
      <c r="D46" s="31"/>
      <c r="E46" s="31"/>
      <c r="F46" s="31"/>
      <c r="G46" s="31"/>
      <c r="H46" s="31"/>
      <c r="I46" s="32"/>
      <c r="J46" s="44" t="s">
        <v>33</v>
      </c>
      <c r="K46" s="45"/>
      <c r="L46" s="30" t="s">
        <v>13</v>
      </c>
      <c r="M46" s="31"/>
      <c r="N46" s="31"/>
      <c r="O46" s="31"/>
      <c r="P46" s="31"/>
      <c r="Q46" s="31"/>
      <c r="R46" s="32"/>
      <c r="S46" s="44" t="s">
        <v>33</v>
      </c>
      <c r="T46" s="45"/>
    </row>
    <row r="47" spans="1:20" ht="16.5" customHeight="1">
      <c r="A47" s="35" t="s">
        <v>40</v>
      </c>
      <c r="B47" s="36"/>
      <c r="C47" s="46" t="str">
        <f>$B$5</f>
        <v>若草ＪＳＣ</v>
      </c>
      <c r="D47" s="56"/>
      <c r="E47" s="15">
        <v>1</v>
      </c>
      <c r="F47" s="16" t="s">
        <v>17</v>
      </c>
      <c r="G47" s="15">
        <v>1</v>
      </c>
      <c r="H47" s="56" t="str">
        <f>$E$5</f>
        <v>池の里ＪＳＣ</v>
      </c>
      <c r="I47" s="47"/>
      <c r="J47" s="46" t="s">
        <v>185</v>
      </c>
      <c r="K47" s="47"/>
      <c r="L47" s="46" t="str">
        <f>$K$5</f>
        <v>河南ＳＣ</v>
      </c>
      <c r="M47" s="56"/>
      <c r="N47" s="15">
        <v>0</v>
      </c>
      <c r="O47" s="16" t="s">
        <v>17</v>
      </c>
      <c r="P47" s="15">
        <v>2</v>
      </c>
      <c r="Q47" s="56" t="str">
        <f>$N$5</f>
        <v>平岡北ＳＣ</v>
      </c>
      <c r="R47" s="56"/>
      <c r="S47" s="46" t="s">
        <v>192</v>
      </c>
      <c r="T47" s="47"/>
    </row>
    <row r="48" spans="1:20" ht="16.5" customHeight="1">
      <c r="A48" s="42" t="s">
        <v>41</v>
      </c>
      <c r="B48" s="43"/>
      <c r="C48" s="48" t="str">
        <f>$B$19</f>
        <v>三樹平田ＳＣ</v>
      </c>
      <c r="D48" s="57"/>
      <c r="E48" s="17">
        <v>3</v>
      </c>
      <c r="F48" s="18" t="s">
        <v>17</v>
      </c>
      <c r="G48" s="17">
        <v>0</v>
      </c>
      <c r="H48" s="57" t="str">
        <f>$E$19</f>
        <v>太子ＦＣＪｒ．</v>
      </c>
      <c r="I48" s="49"/>
      <c r="J48" s="48" t="s">
        <v>262</v>
      </c>
      <c r="K48" s="49"/>
      <c r="L48" s="48" t="str">
        <f>$K$19</f>
        <v>長尾ＳＣ</v>
      </c>
      <c r="M48" s="57"/>
      <c r="N48" s="17">
        <v>0</v>
      </c>
      <c r="O48" s="18" t="s">
        <v>17</v>
      </c>
      <c r="P48" s="17">
        <v>2</v>
      </c>
      <c r="Q48" s="57" t="str">
        <f>$N$19</f>
        <v>梶ＦＣ</v>
      </c>
      <c r="R48" s="57"/>
      <c r="S48" s="48" t="s">
        <v>193</v>
      </c>
      <c r="T48" s="49"/>
    </row>
    <row r="49" spans="1:20" ht="16.5" customHeight="1">
      <c r="A49" s="42" t="s">
        <v>42</v>
      </c>
      <c r="B49" s="43"/>
      <c r="C49" s="48" t="str">
        <f>$B$33</f>
        <v>ルゼル・トゥースッ！</v>
      </c>
      <c r="D49" s="57"/>
      <c r="E49" s="17">
        <v>0</v>
      </c>
      <c r="F49" s="18" t="s">
        <v>17</v>
      </c>
      <c r="G49" s="17">
        <v>0</v>
      </c>
      <c r="H49" s="57" t="str">
        <f>$E$33</f>
        <v>クリヴォーネ</v>
      </c>
      <c r="I49" s="49"/>
      <c r="J49" s="48" t="s">
        <v>179</v>
      </c>
      <c r="K49" s="49"/>
      <c r="L49" s="48" t="str">
        <f>$K$33</f>
        <v>パルティーダ・Ｂ</v>
      </c>
      <c r="M49" s="57"/>
      <c r="N49" s="17">
        <v>0</v>
      </c>
      <c r="O49" s="18" t="s">
        <v>17</v>
      </c>
      <c r="P49" s="17">
        <v>5</v>
      </c>
      <c r="Q49" s="57" t="str">
        <f>$N$33</f>
        <v>ＦＣ玉津</v>
      </c>
      <c r="R49" s="57"/>
      <c r="S49" s="48" t="s">
        <v>194</v>
      </c>
      <c r="T49" s="49"/>
    </row>
    <row r="50" spans="1:20" ht="16.5" customHeight="1">
      <c r="A50" s="42" t="s">
        <v>43</v>
      </c>
      <c r="B50" s="43"/>
      <c r="C50" s="48" t="str">
        <f>$B$5</f>
        <v>若草ＪＳＣ</v>
      </c>
      <c r="D50" s="57"/>
      <c r="E50" s="17">
        <v>0</v>
      </c>
      <c r="F50" s="18" t="s">
        <v>17</v>
      </c>
      <c r="G50" s="17">
        <v>0</v>
      </c>
      <c r="H50" s="57" t="str">
        <f>$H$5</f>
        <v>御国野エイムスター</v>
      </c>
      <c r="I50" s="49"/>
      <c r="J50" s="48" t="s">
        <v>184</v>
      </c>
      <c r="K50" s="49"/>
      <c r="L50" s="48" t="str">
        <f>$E$5</f>
        <v>池の里ＪＳＣ</v>
      </c>
      <c r="M50" s="57"/>
      <c r="N50" s="17">
        <v>4</v>
      </c>
      <c r="O50" s="18" t="s">
        <v>17</v>
      </c>
      <c r="P50" s="17">
        <v>0</v>
      </c>
      <c r="Q50" s="57" t="str">
        <f>$K$5</f>
        <v>河南ＳＣ</v>
      </c>
      <c r="R50" s="49"/>
      <c r="S50" s="48" t="s">
        <v>203</v>
      </c>
      <c r="T50" s="49"/>
    </row>
    <row r="51" spans="1:20" ht="16.5" customHeight="1">
      <c r="A51" s="42" t="s">
        <v>44</v>
      </c>
      <c r="B51" s="43"/>
      <c r="C51" s="48" t="str">
        <f>$B$19</f>
        <v>三樹平田ＳＣ</v>
      </c>
      <c r="D51" s="57"/>
      <c r="E51" s="17">
        <v>2</v>
      </c>
      <c r="F51" s="18" t="s">
        <v>17</v>
      </c>
      <c r="G51" s="17">
        <v>0</v>
      </c>
      <c r="H51" s="57" t="str">
        <f>$H$19</f>
        <v>伊丹ＦＣＪｒ．</v>
      </c>
      <c r="I51" s="49"/>
      <c r="J51" s="48" t="s">
        <v>200</v>
      </c>
      <c r="K51" s="49"/>
      <c r="L51" s="91" t="str">
        <f>$E$19</f>
        <v>太子ＦＣＪｒ．</v>
      </c>
      <c r="M51" s="90"/>
      <c r="N51" s="27">
        <v>0</v>
      </c>
      <c r="O51" s="28" t="s">
        <v>17</v>
      </c>
      <c r="P51" s="27">
        <v>5</v>
      </c>
      <c r="Q51" s="90" t="str">
        <f>$K$19</f>
        <v>長尾ＳＣ</v>
      </c>
      <c r="R51" s="90"/>
      <c r="S51" s="38" t="s">
        <v>195</v>
      </c>
      <c r="T51" s="39"/>
    </row>
    <row r="52" spans="1:20" ht="16.5" customHeight="1">
      <c r="A52" s="42" t="s">
        <v>45</v>
      </c>
      <c r="B52" s="43"/>
      <c r="C52" s="48" t="str">
        <f>$B$33</f>
        <v>ルゼル・トゥースッ！</v>
      </c>
      <c r="D52" s="57"/>
      <c r="E52" s="17">
        <v>0</v>
      </c>
      <c r="F52" s="18" t="s">
        <v>17</v>
      </c>
      <c r="G52" s="17">
        <v>1</v>
      </c>
      <c r="H52" s="57" t="str">
        <f>$H$33</f>
        <v>猪名川ＦＣ</v>
      </c>
      <c r="I52" s="49"/>
      <c r="J52" s="48" t="s">
        <v>186</v>
      </c>
      <c r="K52" s="49"/>
      <c r="L52" s="48" t="str">
        <f>$E$33</f>
        <v>クリヴォーネ</v>
      </c>
      <c r="M52" s="57"/>
      <c r="N52" s="17">
        <v>4</v>
      </c>
      <c r="O52" s="18" t="s">
        <v>17</v>
      </c>
      <c r="P52" s="17">
        <v>0</v>
      </c>
      <c r="Q52" s="57" t="str">
        <f>$K$33</f>
        <v>パルティーダ・Ｂ</v>
      </c>
      <c r="R52" s="57"/>
      <c r="S52" s="38" t="s">
        <v>207</v>
      </c>
      <c r="T52" s="39"/>
    </row>
    <row r="53" spans="1:20" ht="16.5" customHeight="1">
      <c r="A53" s="42" t="s">
        <v>46</v>
      </c>
      <c r="B53" s="43"/>
      <c r="C53" s="48" t="str">
        <f>$B$5</f>
        <v>若草ＪＳＣ</v>
      </c>
      <c r="D53" s="57"/>
      <c r="E53" s="17">
        <v>1</v>
      </c>
      <c r="F53" s="18" t="s">
        <v>17</v>
      </c>
      <c r="G53" s="17">
        <v>3</v>
      </c>
      <c r="H53" s="57" t="str">
        <f>$K$5</f>
        <v>河南ＳＣ</v>
      </c>
      <c r="I53" s="49"/>
      <c r="J53" s="48" t="s">
        <v>180</v>
      </c>
      <c r="K53" s="49"/>
      <c r="L53" s="48" t="str">
        <f>$H$5</f>
        <v>御国野エイムスター</v>
      </c>
      <c r="M53" s="57"/>
      <c r="N53" s="17">
        <v>1</v>
      </c>
      <c r="O53" s="18" t="s">
        <v>17</v>
      </c>
      <c r="P53" s="17">
        <v>3</v>
      </c>
      <c r="Q53" s="57" t="str">
        <f>$N$5</f>
        <v>平岡北ＳＣ</v>
      </c>
      <c r="R53" s="57"/>
      <c r="S53" s="38" t="s">
        <v>204</v>
      </c>
      <c r="T53" s="39"/>
    </row>
    <row r="54" spans="1:20" ht="16.5" customHeight="1">
      <c r="A54" s="42" t="s">
        <v>47</v>
      </c>
      <c r="B54" s="43"/>
      <c r="C54" s="48" t="str">
        <f>$B$19</f>
        <v>三樹平田ＳＣ</v>
      </c>
      <c r="D54" s="57"/>
      <c r="E54" s="17">
        <v>0</v>
      </c>
      <c r="F54" s="18" t="s">
        <v>17</v>
      </c>
      <c r="G54" s="17">
        <v>1</v>
      </c>
      <c r="H54" s="57" t="str">
        <f>$K$19</f>
        <v>長尾ＳＣ</v>
      </c>
      <c r="I54" s="49"/>
      <c r="J54" s="48" t="s">
        <v>181</v>
      </c>
      <c r="K54" s="49"/>
      <c r="L54" s="48" t="str">
        <f>$H$19</f>
        <v>伊丹ＦＣＪｒ．</v>
      </c>
      <c r="M54" s="57"/>
      <c r="N54" s="17">
        <v>0</v>
      </c>
      <c r="O54" s="18" t="s">
        <v>17</v>
      </c>
      <c r="P54" s="17">
        <v>2</v>
      </c>
      <c r="Q54" s="57" t="str">
        <f>$N$19</f>
        <v>梶ＦＣ</v>
      </c>
      <c r="R54" s="57"/>
      <c r="S54" s="38" t="s">
        <v>196</v>
      </c>
      <c r="T54" s="39"/>
    </row>
    <row r="55" spans="1:20" ht="15.75" customHeight="1">
      <c r="A55" s="42" t="s">
        <v>48</v>
      </c>
      <c r="B55" s="43"/>
      <c r="C55" s="48" t="str">
        <f>$B$33</f>
        <v>ルゼル・トゥースッ！</v>
      </c>
      <c r="D55" s="57"/>
      <c r="E55" s="17">
        <v>2</v>
      </c>
      <c r="F55" s="18" t="s">
        <v>17</v>
      </c>
      <c r="G55" s="17">
        <v>0</v>
      </c>
      <c r="H55" s="57" t="str">
        <f>$K$33</f>
        <v>パルティーダ・Ｂ</v>
      </c>
      <c r="I55" s="49"/>
      <c r="J55" s="48" t="s">
        <v>182</v>
      </c>
      <c r="K55" s="49"/>
      <c r="L55" s="48" t="str">
        <f>$H$33</f>
        <v>猪名川ＦＣ</v>
      </c>
      <c r="M55" s="57"/>
      <c r="N55" s="17">
        <v>1</v>
      </c>
      <c r="O55" s="18" t="s">
        <v>17</v>
      </c>
      <c r="P55" s="17">
        <v>1</v>
      </c>
      <c r="Q55" s="92" t="str">
        <f>$N$33</f>
        <v>ＦＣ玉津</v>
      </c>
      <c r="R55" s="93"/>
      <c r="S55" s="38" t="s">
        <v>197</v>
      </c>
      <c r="T55" s="39"/>
    </row>
    <row r="56" spans="1:20" ht="16.5" customHeight="1">
      <c r="A56" s="42" t="s">
        <v>49</v>
      </c>
      <c r="B56" s="43"/>
      <c r="C56" s="48" t="str">
        <f>$E$5</f>
        <v>池の里ＪＳＣ</v>
      </c>
      <c r="D56" s="57"/>
      <c r="E56" s="17">
        <v>5</v>
      </c>
      <c r="F56" s="18" t="s">
        <v>17</v>
      </c>
      <c r="G56" s="17">
        <v>2</v>
      </c>
      <c r="H56" s="57" t="str">
        <f>$H$5</f>
        <v>御国野エイムスター</v>
      </c>
      <c r="I56" s="49"/>
      <c r="J56" s="38" t="s">
        <v>187</v>
      </c>
      <c r="K56" s="39"/>
      <c r="L56" s="48" t="str">
        <f>$B$5</f>
        <v>若草ＪＳＣ</v>
      </c>
      <c r="M56" s="57"/>
      <c r="N56" s="17">
        <v>1</v>
      </c>
      <c r="O56" s="18" t="s">
        <v>17</v>
      </c>
      <c r="P56" s="17">
        <v>4</v>
      </c>
      <c r="Q56" s="57" t="str">
        <f>$N$5</f>
        <v>平岡北ＳＣ</v>
      </c>
      <c r="R56" s="49"/>
      <c r="S56" s="38" t="s">
        <v>205</v>
      </c>
      <c r="T56" s="39"/>
    </row>
    <row r="57" spans="1:20" ht="16.5" customHeight="1">
      <c r="A57" s="42" t="s">
        <v>50</v>
      </c>
      <c r="B57" s="43"/>
      <c r="C57" s="48" t="str">
        <f>$E$19</f>
        <v>太子ＦＣＪｒ．</v>
      </c>
      <c r="D57" s="57"/>
      <c r="E57" s="17">
        <v>3</v>
      </c>
      <c r="F57" s="18" t="s">
        <v>17</v>
      </c>
      <c r="G57" s="17">
        <v>2</v>
      </c>
      <c r="H57" s="57" t="str">
        <f>$H$19</f>
        <v>伊丹ＦＣＪｒ．</v>
      </c>
      <c r="I57" s="49"/>
      <c r="J57" s="38" t="s">
        <v>188</v>
      </c>
      <c r="K57" s="39"/>
      <c r="L57" s="48" t="str">
        <f>$B$19</f>
        <v>三樹平田ＳＣ</v>
      </c>
      <c r="M57" s="57"/>
      <c r="N57" s="17">
        <v>3</v>
      </c>
      <c r="O57" s="18" t="s">
        <v>17</v>
      </c>
      <c r="P57" s="17">
        <v>1</v>
      </c>
      <c r="Q57" s="57" t="str">
        <f>$N$19</f>
        <v>梶ＦＣ</v>
      </c>
      <c r="R57" s="49"/>
      <c r="S57" s="38" t="s">
        <v>198</v>
      </c>
      <c r="T57" s="39"/>
    </row>
    <row r="58" spans="1:20" ht="16.5" customHeight="1">
      <c r="A58" s="42" t="s">
        <v>51</v>
      </c>
      <c r="B58" s="43"/>
      <c r="C58" s="48" t="str">
        <f>$E$33</f>
        <v>クリヴォーネ</v>
      </c>
      <c r="D58" s="57"/>
      <c r="E58" s="17">
        <v>1</v>
      </c>
      <c r="F58" s="18" t="s">
        <v>17</v>
      </c>
      <c r="G58" s="17">
        <v>1</v>
      </c>
      <c r="H58" s="57" t="str">
        <f>$H$33</f>
        <v>猪名川ＦＣ</v>
      </c>
      <c r="I58" s="49"/>
      <c r="J58" s="38" t="s">
        <v>189</v>
      </c>
      <c r="K58" s="39"/>
      <c r="L58" s="48" t="str">
        <f>$B$33</f>
        <v>ルゼル・トゥースッ！</v>
      </c>
      <c r="M58" s="57"/>
      <c r="N58" s="17">
        <v>0</v>
      </c>
      <c r="O58" s="18" t="s">
        <v>17</v>
      </c>
      <c r="P58" s="17">
        <v>4</v>
      </c>
      <c r="Q58" s="57" t="str">
        <f>$N$33</f>
        <v>ＦＣ玉津</v>
      </c>
      <c r="R58" s="49"/>
      <c r="S58" s="38" t="s">
        <v>199</v>
      </c>
      <c r="T58" s="39"/>
    </row>
    <row r="59" spans="1:20" ht="16.5" customHeight="1">
      <c r="A59" s="42" t="s">
        <v>52</v>
      </c>
      <c r="B59" s="43"/>
      <c r="C59" s="48" t="str">
        <f>$E$5</f>
        <v>池の里ＪＳＣ</v>
      </c>
      <c r="D59" s="57"/>
      <c r="E59" s="17">
        <v>2</v>
      </c>
      <c r="F59" s="18" t="s">
        <v>17</v>
      </c>
      <c r="G59" s="17">
        <v>1</v>
      </c>
      <c r="H59" s="57" t="str">
        <f>$N$5</f>
        <v>平岡北ＳＣ</v>
      </c>
      <c r="I59" s="49"/>
      <c r="J59" s="38" t="s">
        <v>190</v>
      </c>
      <c r="K59" s="39"/>
      <c r="L59" s="48" t="str">
        <f>$H$5</f>
        <v>御国野エイムスター</v>
      </c>
      <c r="M59" s="57"/>
      <c r="N59" s="17">
        <v>3</v>
      </c>
      <c r="O59" s="18" t="s">
        <v>20</v>
      </c>
      <c r="P59" s="17">
        <v>2</v>
      </c>
      <c r="Q59" s="57" t="str">
        <f>$K$5</f>
        <v>河南ＳＣ</v>
      </c>
      <c r="R59" s="49"/>
      <c r="S59" s="38" t="s">
        <v>206</v>
      </c>
      <c r="T59" s="39"/>
    </row>
    <row r="60" spans="1:20" ht="16.5" customHeight="1">
      <c r="A60" s="42" t="s">
        <v>53</v>
      </c>
      <c r="B60" s="43"/>
      <c r="C60" s="48" t="str">
        <f>$E$19</f>
        <v>太子ＦＣＪｒ．</v>
      </c>
      <c r="D60" s="57"/>
      <c r="E60" s="17">
        <v>2</v>
      </c>
      <c r="F60" s="18" t="s">
        <v>17</v>
      </c>
      <c r="G60" s="17">
        <v>4</v>
      </c>
      <c r="H60" s="57" t="str">
        <f>$N$19</f>
        <v>梶ＦＣ</v>
      </c>
      <c r="I60" s="49"/>
      <c r="J60" s="38" t="s">
        <v>191</v>
      </c>
      <c r="K60" s="39"/>
      <c r="L60" s="48" t="str">
        <f>$H$19</f>
        <v>伊丹ＦＣＪｒ．</v>
      </c>
      <c r="M60" s="57"/>
      <c r="N60" s="17">
        <v>0</v>
      </c>
      <c r="O60" s="18" t="s">
        <v>17</v>
      </c>
      <c r="P60" s="17">
        <v>5</v>
      </c>
      <c r="Q60" s="57" t="str">
        <f>$K$19</f>
        <v>長尾ＳＣ</v>
      </c>
      <c r="R60" s="49"/>
      <c r="S60" s="38" t="s">
        <v>201</v>
      </c>
      <c r="T60" s="39"/>
    </row>
    <row r="61" spans="1:21" ht="16.5" customHeight="1" thickBot="1">
      <c r="A61" s="76" t="s">
        <v>54</v>
      </c>
      <c r="B61" s="77"/>
      <c r="C61" s="54" t="str">
        <f>$E$33</f>
        <v>クリヴォーネ</v>
      </c>
      <c r="D61" s="51"/>
      <c r="E61" s="19">
        <v>1</v>
      </c>
      <c r="F61" s="20" t="s">
        <v>17</v>
      </c>
      <c r="G61" s="19">
        <v>1</v>
      </c>
      <c r="H61" s="88" t="str">
        <f>$N$33</f>
        <v>ＦＣ玉津</v>
      </c>
      <c r="I61" s="89"/>
      <c r="J61" s="40" t="s">
        <v>183</v>
      </c>
      <c r="K61" s="41"/>
      <c r="L61" s="54" t="str">
        <f>$H$33</f>
        <v>猪名川ＦＣ</v>
      </c>
      <c r="M61" s="51"/>
      <c r="N61" s="19">
        <v>3</v>
      </c>
      <c r="O61" s="20" t="s">
        <v>17</v>
      </c>
      <c r="P61" s="19">
        <v>1</v>
      </c>
      <c r="Q61" s="51" t="str">
        <f>$K$33</f>
        <v>パルティーダ・Ｂ</v>
      </c>
      <c r="R61" s="52"/>
      <c r="S61" s="40" t="s">
        <v>202</v>
      </c>
      <c r="T61" s="41"/>
      <c r="U61" s="25"/>
    </row>
    <row r="62" spans="1:20" ht="14.2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</row>
    <row r="63" spans="1:20" ht="14.2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</row>
    <row r="64" ht="14.25" customHeight="1"/>
    <row r="65" ht="14.25" customHeight="1"/>
    <row r="66" ht="14.25" customHeight="1"/>
    <row r="67" ht="14.25" customHeight="1"/>
  </sheetData>
  <sheetProtection/>
  <mergeCells count="245">
    <mergeCell ref="K5:M5"/>
    <mergeCell ref="B5:D5"/>
    <mergeCell ref="E5:G5"/>
    <mergeCell ref="H10:J11"/>
    <mergeCell ref="H5:J5"/>
    <mergeCell ref="N5:P5"/>
    <mergeCell ref="N19:P19"/>
    <mergeCell ref="R14:R15"/>
    <mergeCell ref="Q6:Q7"/>
    <mergeCell ref="Q8:Q9"/>
    <mergeCell ref="R6:R7"/>
    <mergeCell ref="H59:I59"/>
    <mergeCell ref="Q36:Q37"/>
    <mergeCell ref="R28:R29"/>
    <mergeCell ref="Q30:Q31"/>
    <mergeCell ref="R30:R31"/>
    <mergeCell ref="R36:R37"/>
    <mergeCell ref="Q54:R54"/>
    <mergeCell ref="L53:M53"/>
    <mergeCell ref="Q53:R53"/>
    <mergeCell ref="S50:T50"/>
    <mergeCell ref="H58:I58"/>
    <mergeCell ref="H60:I60"/>
    <mergeCell ref="Q55:R55"/>
    <mergeCell ref="Q58:R58"/>
    <mergeCell ref="L57:M57"/>
    <mergeCell ref="Q57:R57"/>
    <mergeCell ref="L58:M58"/>
    <mergeCell ref="J56:K56"/>
    <mergeCell ref="J59:K59"/>
    <mergeCell ref="A14:A15"/>
    <mergeCell ref="S20:S21"/>
    <mergeCell ref="S14:S15"/>
    <mergeCell ref="U42:U43"/>
    <mergeCell ref="Q42:Q43"/>
    <mergeCell ref="R42:R43"/>
    <mergeCell ref="S42:S43"/>
    <mergeCell ref="T42:T43"/>
    <mergeCell ref="N42:P43"/>
    <mergeCell ref="Q34:Q35"/>
    <mergeCell ref="S24:S25"/>
    <mergeCell ref="Q22:Q23"/>
    <mergeCell ref="R22:R23"/>
    <mergeCell ref="R34:R35"/>
    <mergeCell ref="Q28:Q29"/>
    <mergeCell ref="Q52:R52"/>
    <mergeCell ref="L51:M51"/>
    <mergeCell ref="T14:T15"/>
    <mergeCell ref="Q20:Q21"/>
    <mergeCell ref="R20:R21"/>
    <mergeCell ref="S49:T49"/>
    <mergeCell ref="T20:T21"/>
    <mergeCell ref="T36:T37"/>
    <mergeCell ref="Q24:Q25"/>
    <mergeCell ref="Q26:Q27"/>
    <mergeCell ref="S61:T61"/>
    <mergeCell ref="C61:D61"/>
    <mergeCell ref="Q60:R60"/>
    <mergeCell ref="H61:I61"/>
    <mergeCell ref="J61:K61"/>
    <mergeCell ref="Q61:R61"/>
    <mergeCell ref="L60:M60"/>
    <mergeCell ref="S60:T60"/>
    <mergeCell ref="J60:K60"/>
    <mergeCell ref="L59:M59"/>
    <mergeCell ref="Q59:R59"/>
    <mergeCell ref="S55:T55"/>
    <mergeCell ref="S56:T56"/>
    <mergeCell ref="Q56:R56"/>
    <mergeCell ref="L56:M56"/>
    <mergeCell ref="L55:M55"/>
    <mergeCell ref="S57:T57"/>
    <mergeCell ref="S58:T58"/>
    <mergeCell ref="S53:T53"/>
    <mergeCell ref="S54:T54"/>
    <mergeCell ref="S51:T51"/>
    <mergeCell ref="S52:T52"/>
    <mergeCell ref="U12:U13"/>
    <mergeCell ref="J48:K48"/>
    <mergeCell ref="J49:K49"/>
    <mergeCell ref="C47:D47"/>
    <mergeCell ref="H47:I47"/>
    <mergeCell ref="H48:I48"/>
    <mergeCell ref="H49:I49"/>
    <mergeCell ref="S46:T46"/>
    <mergeCell ref="S47:T47"/>
    <mergeCell ref="S48:T48"/>
    <mergeCell ref="U6:U7"/>
    <mergeCell ref="U8:U9"/>
    <mergeCell ref="U10:U11"/>
    <mergeCell ref="T8:T9"/>
    <mergeCell ref="T10:T11"/>
    <mergeCell ref="T6:T7"/>
    <mergeCell ref="C60:D60"/>
    <mergeCell ref="C59:D59"/>
    <mergeCell ref="A42:A43"/>
    <mergeCell ref="C58:D58"/>
    <mergeCell ref="C57:D57"/>
    <mergeCell ref="A56:B56"/>
    <mergeCell ref="C56:D56"/>
    <mergeCell ref="C55:D55"/>
    <mergeCell ref="C51:D51"/>
    <mergeCell ref="A6:A7"/>
    <mergeCell ref="A8:A9"/>
    <mergeCell ref="A61:B61"/>
    <mergeCell ref="A26:A27"/>
    <mergeCell ref="B33:D33"/>
    <mergeCell ref="A20:A21"/>
    <mergeCell ref="B20:D21"/>
    <mergeCell ref="A10:A11"/>
    <mergeCell ref="B6:D7"/>
    <mergeCell ref="A52:B52"/>
    <mergeCell ref="A4:B4"/>
    <mergeCell ref="A36:A37"/>
    <mergeCell ref="E36:G37"/>
    <mergeCell ref="A40:A41"/>
    <mergeCell ref="A38:A39"/>
    <mergeCell ref="E8:G9"/>
    <mergeCell ref="A12:A13"/>
    <mergeCell ref="A32:B32"/>
    <mergeCell ref="A18:B18"/>
    <mergeCell ref="B19:D19"/>
    <mergeCell ref="H33:J33"/>
    <mergeCell ref="R24:R25"/>
    <mergeCell ref="R26:R27"/>
    <mergeCell ref="R10:R11"/>
    <mergeCell ref="Q10:Q11"/>
    <mergeCell ref="Q12:Q13"/>
    <mergeCell ref="K19:M19"/>
    <mergeCell ref="N14:P15"/>
    <mergeCell ref="Q14:Q15"/>
    <mergeCell ref="K26:M27"/>
    <mergeCell ref="S6:S7"/>
    <mergeCell ref="R8:R9"/>
    <mergeCell ref="S8:S9"/>
    <mergeCell ref="S10:S11"/>
    <mergeCell ref="A28:A29"/>
    <mergeCell ref="H19:J19"/>
    <mergeCell ref="A24:A25"/>
    <mergeCell ref="S22:S23"/>
    <mergeCell ref="E19:G19"/>
    <mergeCell ref="U34:U35"/>
    <mergeCell ref="U14:U15"/>
    <mergeCell ref="U20:U21"/>
    <mergeCell ref="T22:T23"/>
    <mergeCell ref="K33:M33"/>
    <mergeCell ref="S30:S31"/>
    <mergeCell ref="N28:P29"/>
    <mergeCell ref="N33:P33"/>
    <mergeCell ref="K30:M31"/>
    <mergeCell ref="S26:S27"/>
    <mergeCell ref="R12:R13"/>
    <mergeCell ref="S12:S13"/>
    <mergeCell ref="T34:T35"/>
    <mergeCell ref="T12:T13"/>
    <mergeCell ref="S34:S35"/>
    <mergeCell ref="S28:S29"/>
    <mergeCell ref="T24:T25"/>
    <mergeCell ref="T26:T27"/>
    <mergeCell ref="T30:T31"/>
    <mergeCell ref="U22:U23"/>
    <mergeCell ref="T40:T41"/>
    <mergeCell ref="U40:U41"/>
    <mergeCell ref="T38:T39"/>
    <mergeCell ref="U36:U37"/>
    <mergeCell ref="U24:U25"/>
    <mergeCell ref="U26:U27"/>
    <mergeCell ref="T28:T29"/>
    <mergeCell ref="U28:U29"/>
    <mergeCell ref="U30:U31"/>
    <mergeCell ref="S36:S37"/>
    <mergeCell ref="U38:U39"/>
    <mergeCell ref="R38:R39"/>
    <mergeCell ref="S38:S39"/>
    <mergeCell ref="S40:S41"/>
    <mergeCell ref="A51:B51"/>
    <mergeCell ref="K40:M41"/>
    <mergeCell ref="C48:D48"/>
    <mergeCell ref="C49:D49"/>
    <mergeCell ref="C50:D50"/>
    <mergeCell ref="J51:K51"/>
    <mergeCell ref="L50:M50"/>
    <mergeCell ref="Q51:R51"/>
    <mergeCell ref="H51:I51"/>
    <mergeCell ref="Q38:Q39"/>
    <mergeCell ref="H38:J39"/>
    <mergeCell ref="Q50:R50"/>
    <mergeCell ref="J50:K50"/>
    <mergeCell ref="Q47:R47"/>
    <mergeCell ref="Q48:R48"/>
    <mergeCell ref="Q49:R49"/>
    <mergeCell ref="Q40:Q41"/>
    <mergeCell ref="R40:R41"/>
    <mergeCell ref="J46:K46"/>
    <mergeCell ref="A22:A23"/>
    <mergeCell ref="A30:A31"/>
    <mergeCell ref="A50:B50"/>
    <mergeCell ref="A55:B55"/>
    <mergeCell ref="A34:A35"/>
    <mergeCell ref="B34:D35"/>
    <mergeCell ref="C52:D52"/>
    <mergeCell ref="A47:B47"/>
    <mergeCell ref="A48:B48"/>
    <mergeCell ref="A49:B49"/>
    <mergeCell ref="A53:B53"/>
    <mergeCell ref="A54:B54"/>
    <mergeCell ref="C53:D53"/>
    <mergeCell ref="C54:D54"/>
    <mergeCell ref="H57:I57"/>
    <mergeCell ref="J55:K55"/>
    <mergeCell ref="H53:I53"/>
    <mergeCell ref="H54:I54"/>
    <mergeCell ref="J53:K53"/>
    <mergeCell ref="J54:K54"/>
    <mergeCell ref="H55:I55"/>
    <mergeCell ref="H56:I56"/>
    <mergeCell ref="J52:K52"/>
    <mergeCell ref="H50:I50"/>
    <mergeCell ref="L54:M54"/>
    <mergeCell ref="L47:M47"/>
    <mergeCell ref="L48:M48"/>
    <mergeCell ref="L49:M49"/>
    <mergeCell ref="J47:K47"/>
    <mergeCell ref="H52:I52"/>
    <mergeCell ref="L52:M52"/>
    <mergeCell ref="A62:T62"/>
    <mergeCell ref="A63:T63"/>
    <mergeCell ref="J57:K57"/>
    <mergeCell ref="J58:K58"/>
    <mergeCell ref="L61:M61"/>
    <mergeCell ref="A59:B59"/>
    <mergeCell ref="A60:B60"/>
    <mergeCell ref="S59:T59"/>
    <mergeCell ref="A57:B57"/>
    <mergeCell ref="A58:B58"/>
    <mergeCell ref="A1:U1"/>
    <mergeCell ref="A2:U2"/>
    <mergeCell ref="A3:C3"/>
    <mergeCell ref="L46:R46"/>
    <mergeCell ref="A46:B46"/>
    <mergeCell ref="C46:I46"/>
    <mergeCell ref="E22:G23"/>
    <mergeCell ref="H24:J25"/>
    <mergeCell ref="K12:M13"/>
    <mergeCell ref="E33:G3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59"/>
  <sheetViews>
    <sheetView workbookViewId="0" topLeftCell="A43">
      <selection activeCell="H48" sqref="H48:I48"/>
    </sheetView>
  </sheetViews>
  <sheetFormatPr defaultColWidth="13.625" defaultRowHeight="36.75" customHeight="1"/>
  <cols>
    <col min="1" max="1" width="10.625" style="1" customWidth="1"/>
    <col min="2" max="23" width="4.75390625" style="1" customWidth="1"/>
    <col min="24" max="16384" width="13.625" style="1" customWidth="1"/>
  </cols>
  <sheetData>
    <row r="1" spans="1:21" ht="15" customHeight="1">
      <c r="A1" s="75" t="s">
        <v>261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6.5" customHeight="1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7" ht="16.5" customHeight="1">
      <c r="A3" s="74" t="s">
        <v>265</v>
      </c>
      <c r="B3" s="74"/>
      <c r="C3" s="74"/>
      <c r="D3" s="74"/>
      <c r="E3" s="74"/>
      <c r="F3" s="74"/>
      <c r="G3" s="74"/>
    </row>
    <row r="4" spans="1:5" ht="16.5" customHeight="1" thickBot="1">
      <c r="A4" s="75" t="s">
        <v>58</v>
      </c>
      <c r="B4" s="75"/>
      <c r="C4" s="4"/>
      <c r="D4" s="4"/>
      <c r="E4" s="4"/>
    </row>
    <row r="5" spans="1:21" ht="16.5" customHeight="1" thickBot="1">
      <c r="A5" s="5"/>
      <c r="B5" s="37" t="s">
        <v>71</v>
      </c>
      <c r="C5" s="70"/>
      <c r="D5" s="72"/>
      <c r="E5" s="37" t="s">
        <v>246</v>
      </c>
      <c r="F5" s="70"/>
      <c r="G5" s="72"/>
      <c r="H5" s="37" t="s">
        <v>97</v>
      </c>
      <c r="I5" s="70"/>
      <c r="J5" s="70"/>
      <c r="K5" s="37" t="s">
        <v>277</v>
      </c>
      <c r="L5" s="70"/>
      <c r="M5" s="70"/>
      <c r="N5" s="37" t="s">
        <v>110</v>
      </c>
      <c r="O5" s="70"/>
      <c r="P5" s="72"/>
      <c r="Q5" s="2" t="s">
        <v>0</v>
      </c>
      <c r="R5" s="2" t="s">
        <v>1</v>
      </c>
      <c r="S5" s="2" t="s">
        <v>2</v>
      </c>
      <c r="T5" s="2" t="s">
        <v>3</v>
      </c>
      <c r="U5" s="2" t="s">
        <v>4</v>
      </c>
    </row>
    <row r="6" spans="1:21" ht="16.5" customHeight="1" thickBot="1">
      <c r="A6" s="66" t="str">
        <f>$B$5</f>
        <v>滝野少年ＳＣ</v>
      </c>
      <c r="B6" s="60"/>
      <c r="C6" s="61"/>
      <c r="D6" s="33"/>
      <c r="E6" s="6">
        <f>E45</f>
        <v>0</v>
      </c>
      <c r="F6" s="7" t="s">
        <v>17</v>
      </c>
      <c r="G6" s="8">
        <f>G45</f>
        <v>2</v>
      </c>
      <c r="H6" s="9">
        <f>E49</f>
        <v>6</v>
      </c>
      <c r="I6" s="7" t="s">
        <v>17</v>
      </c>
      <c r="J6" s="9">
        <v>3</v>
      </c>
      <c r="K6" s="6">
        <f>E52</f>
        <v>6</v>
      </c>
      <c r="L6" s="7" t="s">
        <v>17</v>
      </c>
      <c r="M6" s="9">
        <v>1</v>
      </c>
      <c r="N6" s="6">
        <f>E51</f>
        <v>0</v>
      </c>
      <c r="O6" s="7" t="s">
        <v>17</v>
      </c>
      <c r="P6" s="9">
        <v>7</v>
      </c>
      <c r="Q6" s="64">
        <f>SUM(L7,I7,F7,O7)</f>
        <v>0</v>
      </c>
      <c r="R6" s="64">
        <f>SUM(E6,H6,K6,N6)</f>
        <v>12</v>
      </c>
      <c r="S6" s="64">
        <f>SUM(G6,J6,M6,P6)</f>
        <v>13</v>
      </c>
      <c r="T6" s="58">
        <f>$R$6-$S$6</f>
        <v>-1</v>
      </c>
      <c r="U6" s="58">
        <v>5</v>
      </c>
    </row>
    <row r="7" spans="1:21" ht="16.5" customHeight="1" thickBot="1">
      <c r="A7" s="67"/>
      <c r="B7" s="62"/>
      <c r="C7" s="63"/>
      <c r="D7" s="34"/>
      <c r="E7" s="10" t="s">
        <v>5</v>
      </c>
      <c r="F7" s="5">
        <v>0</v>
      </c>
      <c r="G7" s="11"/>
      <c r="H7" s="12" t="s">
        <v>5</v>
      </c>
      <c r="I7" s="5">
        <v>0</v>
      </c>
      <c r="J7" s="12"/>
      <c r="K7" s="10" t="s">
        <v>5</v>
      </c>
      <c r="L7" s="5">
        <v>0</v>
      </c>
      <c r="M7" s="12"/>
      <c r="N7" s="10" t="s">
        <v>5</v>
      </c>
      <c r="O7" s="5">
        <v>0</v>
      </c>
      <c r="P7" s="12"/>
      <c r="Q7" s="65"/>
      <c r="R7" s="65"/>
      <c r="S7" s="65"/>
      <c r="T7" s="59"/>
      <c r="U7" s="59"/>
    </row>
    <row r="8" spans="1:21" ht="16.5" customHeight="1" thickBot="1">
      <c r="A8" s="66" t="str">
        <f>$E$5</f>
        <v>加古川たんぽぽ・アズーリ</v>
      </c>
      <c r="B8" s="6">
        <f>G45</f>
        <v>2</v>
      </c>
      <c r="C8" s="7" t="s">
        <v>17</v>
      </c>
      <c r="D8" s="8">
        <f>E45</f>
        <v>0</v>
      </c>
      <c r="E8" s="60"/>
      <c r="F8" s="61"/>
      <c r="G8" s="33"/>
      <c r="H8" s="6">
        <f>N52</f>
        <v>9</v>
      </c>
      <c r="I8" s="7" t="s">
        <v>17</v>
      </c>
      <c r="J8" s="9">
        <v>4</v>
      </c>
      <c r="K8" s="6">
        <v>1</v>
      </c>
      <c r="L8" s="7" t="s">
        <v>17</v>
      </c>
      <c r="M8" s="9">
        <v>1</v>
      </c>
      <c r="N8" s="6">
        <v>0</v>
      </c>
      <c r="O8" s="7" t="s">
        <v>17</v>
      </c>
      <c r="P8" s="9">
        <v>2</v>
      </c>
      <c r="Q8" s="64">
        <f>SUM(L9,I9,C9,O9)</f>
        <v>4</v>
      </c>
      <c r="R8" s="64">
        <f>SUM(B8,H8,K8,N8)</f>
        <v>12</v>
      </c>
      <c r="S8" s="64">
        <f>SUM(M8,J8,D8,P8)</f>
        <v>7</v>
      </c>
      <c r="T8" s="58">
        <f>$R$8-$S$8</f>
        <v>5</v>
      </c>
      <c r="U8" s="58">
        <v>3</v>
      </c>
    </row>
    <row r="9" spans="1:21" ht="16.5" customHeight="1" thickBot="1">
      <c r="A9" s="67"/>
      <c r="B9" s="10" t="s">
        <v>5</v>
      </c>
      <c r="C9" s="5">
        <v>3</v>
      </c>
      <c r="D9" s="11"/>
      <c r="E9" s="62"/>
      <c r="F9" s="63"/>
      <c r="G9" s="34"/>
      <c r="H9" s="10" t="s">
        <v>5</v>
      </c>
      <c r="I9" s="5">
        <v>0</v>
      </c>
      <c r="J9" s="12"/>
      <c r="K9" s="10" t="s">
        <v>5</v>
      </c>
      <c r="L9" s="5">
        <v>1</v>
      </c>
      <c r="M9" s="12"/>
      <c r="N9" s="10" t="s">
        <v>5</v>
      </c>
      <c r="O9" s="5">
        <v>0</v>
      </c>
      <c r="P9" s="12"/>
      <c r="Q9" s="65"/>
      <c r="R9" s="65"/>
      <c r="S9" s="65"/>
      <c r="T9" s="59"/>
      <c r="U9" s="59"/>
    </row>
    <row r="10" spans="1:21" ht="16.5" customHeight="1" thickBot="1">
      <c r="A10" s="66" t="str">
        <f>$H$5</f>
        <v>アミティエ草津・Ｃ</v>
      </c>
      <c r="B10" s="6">
        <v>3</v>
      </c>
      <c r="C10" s="7" t="s">
        <v>17</v>
      </c>
      <c r="D10" s="8">
        <f>E49</f>
        <v>6</v>
      </c>
      <c r="E10" s="6">
        <v>4</v>
      </c>
      <c r="F10" s="7" t="s">
        <v>23</v>
      </c>
      <c r="G10" s="8">
        <f>N52</f>
        <v>9</v>
      </c>
      <c r="H10" s="60"/>
      <c r="I10" s="61"/>
      <c r="J10" s="61"/>
      <c r="K10" s="6">
        <v>10</v>
      </c>
      <c r="L10" s="7" t="s">
        <v>17</v>
      </c>
      <c r="M10" s="9">
        <v>0</v>
      </c>
      <c r="N10" s="6">
        <v>1</v>
      </c>
      <c r="O10" s="7" t="s">
        <v>17</v>
      </c>
      <c r="P10" s="9">
        <v>4</v>
      </c>
      <c r="Q10" s="64">
        <f>L11+F11+C11+O11</f>
        <v>9</v>
      </c>
      <c r="R10" s="64">
        <f>SUM(B10,E10,K10,N10)</f>
        <v>18</v>
      </c>
      <c r="S10" s="64">
        <f>SUM(M10,G10,D10,P10)</f>
        <v>19</v>
      </c>
      <c r="T10" s="58">
        <f>$R$10-$S$10</f>
        <v>-1</v>
      </c>
      <c r="U10" s="58">
        <v>2</v>
      </c>
    </row>
    <row r="11" spans="1:21" ht="16.5" customHeight="1" thickBot="1">
      <c r="A11" s="67"/>
      <c r="B11" s="10" t="s">
        <v>5</v>
      </c>
      <c r="C11" s="5">
        <v>3</v>
      </c>
      <c r="D11" s="11"/>
      <c r="E11" s="10" t="s">
        <v>5</v>
      </c>
      <c r="F11" s="5">
        <v>3</v>
      </c>
      <c r="G11" s="11"/>
      <c r="H11" s="62"/>
      <c r="I11" s="63"/>
      <c r="J11" s="63"/>
      <c r="K11" s="10" t="s">
        <v>5</v>
      </c>
      <c r="L11" s="5">
        <v>3</v>
      </c>
      <c r="M11" s="12"/>
      <c r="N11" s="10" t="s">
        <v>5</v>
      </c>
      <c r="O11" s="5">
        <v>0</v>
      </c>
      <c r="P11" s="12"/>
      <c r="Q11" s="65"/>
      <c r="R11" s="65"/>
      <c r="S11" s="65"/>
      <c r="T11" s="59"/>
      <c r="U11" s="59"/>
    </row>
    <row r="12" spans="1:21" ht="16.5" customHeight="1" thickBot="1">
      <c r="A12" s="66" t="str">
        <f>$K$5</f>
        <v>江井島イレブン</v>
      </c>
      <c r="B12" s="6">
        <v>1</v>
      </c>
      <c r="C12" s="7" t="s">
        <v>17</v>
      </c>
      <c r="D12" s="8">
        <f>E52</f>
        <v>6</v>
      </c>
      <c r="E12" s="6">
        <v>1</v>
      </c>
      <c r="F12" s="7" t="s">
        <v>20</v>
      </c>
      <c r="G12" s="8">
        <v>1</v>
      </c>
      <c r="H12" s="6">
        <v>0</v>
      </c>
      <c r="I12" s="7" t="s">
        <v>17</v>
      </c>
      <c r="J12" s="8">
        <v>10</v>
      </c>
      <c r="K12" s="60"/>
      <c r="L12" s="61"/>
      <c r="M12" s="61"/>
      <c r="N12" s="6">
        <f>H61</f>
        <v>0</v>
      </c>
      <c r="O12" s="7" t="s">
        <v>17</v>
      </c>
      <c r="P12" s="9">
        <v>4</v>
      </c>
      <c r="Q12" s="64">
        <f>SUM(I13,F13,C13)</f>
        <v>4</v>
      </c>
      <c r="R12" s="64">
        <f>SUM(B12,E12,H12,N12)</f>
        <v>2</v>
      </c>
      <c r="S12" s="64">
        <f>SUM(J12,G12,D12,P12)</f>
        <v>21</v>
      </c>
      <c r="T12" s="58">
        <f>$R$12-$S$12</f>
        <v>-19</v>
      </c>
      <c r="U12" s="58">
        <v>4</v>
      </c>
    </row>
    <row r="13" spans="1:21" ht="16.5" customHeight="1" thickBot="1">
      <c r="A13" s="67"/>
      <c r="B13" s="10" t="s">
        <v>5</v>
      </c>
      <c r="C13" s="5">
        <v>3</v>
      </c>
      <c r="D13" s="11"/>
      <c r="E13" s="10" t="s">
        <v>5</v>
      </c>
      <c r="F13" s="5">
        <v>1</v>
      </c>
      <c r="G13" s="11"/>
      <c r="H13" s="10" t="s">
        <v>5</v>
      </c>
      <c r="I13" s="5">
        <v>0</v>
      </c>
      <c r="J13" s="11"/>
      <c r="K13" s="62"/>
      <c r="L13" s="63"/>
      <c r="M13" s="63"/>
      <c r="N13" s="10" t="s">
        <v>5</v>
      </c>
      <c r="O13" s="5">
        <v>0</v>
      </c>
      <c r="P13" s="12"/>
      <c r="Q13" s="65"/>
      <c r="R13" s="65"/>
      <c r="S13" s="65"/>
      <c r="T13" s="59"/>
      <c r="U13" s="59"/>
    </row>
    <row r="14" spans="1:21" ht="16.5" customHeight="1" thickBot="1">
      <c r="A14" s="66" t="str">
        <f>$N$5</f>
        <v>パルティーダ・Ａ</v>
      </c>
      <c r="B14" s="6">
        <v>7</v>
      </c>
      <c r="C14" s="7" t="s">
        <v>17</v>
      </c>
      <c r="D14" s="9">
        <v>0</v>
      </c>
      <c r="E14" s="6">
        <v>2</v>
      </c>
      <c r="F14" s="7" t="s">
        <v>17</v>
      </c>
      <c r="G14" s="9">
        <f>A63</f>
        <v>0</v>
      </c>
      <c r="H14" s="6">
        <v>4</v>
      </c>
      <c r="I14" s="7" t="s">
        <v>17</v>
      </c>
      <c r="J14" s="9">
        <v>1</v>
      </c>
      <c r="K14" s="6">
        <v>4</v>
      </c>
      <c r="L14" s="7" t="s">
        <v>17</v>
      </c>
      <c r="M14" s="9">
        <f>G63</f>
        <v>0</v>
      </c>
      <c r="N14" s="60"/>
      <c r="O14" s="61"/>
      <c r="P14" s="33"/>
      <c r="Q14" s="64">
        <f>SUM(I15,F15,C15,L15)</f>
        <v>12</v>
      </c>
      <c r="R14" s="64">
        <f>SUM(B14,E14,H14,K14)</f>
        <v>17</v>
      </c>
      <c r="S14" s="64">
        <f>SUM(J14,G14,D14,M14)</f>
        <v>1</v>
      </c>
      <c r="T14" s="58">
        <f>R14-S14</f>
        <v>16</v>
      </c>
      <c r="U14" s="58">
        <v>1</v>
      </c>
    </row>
    <row r="15" spans="1:21" ht="16.5" customHeight="1" thickBot="1">
      <c r="A15" s="67"/>
      <c r="B15" s="10" t="s">
        <v>5</v>
      </c>
      <c r="C15" s="5">
        <v>3</v>
      </c>
      <c r="D15" s="12"/>
      <c r="E15" s="10" t="s">
        <v>5</v>
      </c>
      <c r="F15" s="5">
        <v>3</v>
      </c>
      <c r="G15" s="12"/>
      <c r="H15" s="10" t="s">
        <v>5</v>
      </c>
      <c r="I15" s="5">
        <v>3</v>
      </c>
      <c r="J15" s="12"/>
      <c r="K15" s="10" t="s">
        <v>5</v>
      </c>
      <c r="L15" s="5">
        <v>3</v>
      </c>
      <c r="M15" s="12"/>
      <c r="N15" s="62"/>
      <c r="O15" s="63"/>
      <c r="P15" s="34"/>
      <c r="Q15" s="65"/>
      <c r="R15" s="65"/>
      <c r="S15" s="65"/>
      <c r="T15" s="59"/>
      <c r="U15" s="59"/>
    </row>
    <row r="16" spans="1:21" ht="16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6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5" ht="16.5" customHeight="1" thickBot="1">
      <c r="A18" s="75" t="s">
        <v>57</v>
      </c>
      <c r="B18" s="75"/>
      <c r="C18" s="4"/>
      <c r="D18" s="4"/>
      <c r="E18" s="4"/>
    </row>
    <row r="19" spans="1:21" ht="16.5" customHeight="1" thickBot="1">
      <c r="A19" s="5"/>
      <c r="B19" s="37" t="s">
        <v>248</v>
      </c>
      <c r="C19" s="70"/>
      <c r="D19" s="72"/>
      <c r="E19" s="37" t="s">
        <v>247</v>
      </c>
      <c r="F19" s="70"/>
      <c r="G19" s="72"/>
      <c r="H19" s="37" t="s">
        <v>99</v>
      </c>
      <c r="I19" s="70"/>
      <c r="J19" s="70"/>
      <c r="K19" s="37" t="s">
        <v>38</v>
      </c>
      <c r="L19" s="70"/>
      <c r="M19" s="70"/>
      <c r="N19" s="37" t="s">
        <v>73</v>
      </c>
      <c r="O19" s="70"/>
      <c r="P19" s="72"/>
      <c r="Q19" s="2" t="s">
        <v>0</v>
      </c>
      <c r="R19" s="2" t="s">
        <v>1</v>
      </c>
      <c r="S19" s="2" t="s">
        <v>2</v>
      </c>
      <c r="T19" s="2" t="s">
        <v>3</v>
      </c>
      <c r="U19" s="2" t="s">
        <v>4</v>
      </c>
    </row>
    <row r="20" spans="1:21" ht="16.5" customHeight="1" thickBot="1">
      <c r="A20" s="66" t="str">
        <f>$B$19</f>
        <v>菟道ＳＳＳ</v>
      </c>
      <c r="B20" s="60"/>
      <c r="C20" s="61"/>
      <c r="D20" s="33"/>
      <c r="E20" s="6">
        <v>2</v>
      </c>
      <c r="F20" s="7" t="s">
        <v>17</v>
      </c>
      <c r="G20" s="8">
        <v>2</v>
      </c>
      <c r="H20" s="9">
        <v>6</v>
      </c>
      <c r="I20" s="7" t="s">
        <v>17</v>
      </c>
      <c r="J20" s="9">
        <f>G66</f>
        <v>0</v>
      </c>
      <c r="K20" s="6">
        <v>2</v>
      </c>
      <c r="L20" s="7" t="s">
        <v>17</v>
      </c>
      <c r="M20" s="9">
        <f>G69</f>
        <v>0</v>
      </c>
      <c r="N20" s="6">
        <v>6</v>
      </c>
      <c r="O20" s="7" t="s">
        <v>17</v>
      </c>
      <c r="P20" s="9">
        <v>0</v>
      </c>
      <c r="Q20" s="64">
        <f>SUM(L21,I21,F21,O21)</f>
        <v>10</v>
      </c>
      <c r="R20" s="64">
        <f>SUM(E20,H20,K20,N20)</f>
        <v>16</v>
      </c>
      <c r="S20" s="64">
        <f>SUM(G20,J20,M20)</f>
        <v>2</v>
      </c>
      <c r="T20" s="58">
        <f>R20-S20</f>
        <v>14</v>
      </c>
      <c r="U20" s="58">
        <v>1</v>
      </c>
    </row>
    <row r="21" spans="1:21" ht="16.5" customHeight="1" thickBot="1">
      <c r="A21" s="67"/>
      <c r="B21" s="62"/>
      <c r="C21" s="63"/>
      <c r="D21" s="34"/>
      <c r="E21" s="10" t="s">
        <v>5</v>
      </c>
      <c r="F21" s="5">
        <v>1</v>
      </c>
      <c r="G21" s="11"/>
      <c r="H21" s="12" t="s">
        <v>5</v>
      </c>
      <c r="I21" s="5">
        <v>3</v>
      </c>
      <c r="J21" s="12"/>
      <c r="K21" s="10" t="s">
        <v>5</v>
      </c>
      <c r="L21" s="5">
        <v>3</v>
      </c>
      <c r="M21" s="12"/>
      <c r="N21" s="10" t="s">
        <v>5</v>
      </c>
      <c r="O21" s="5">
        <v>3</v>
      </c>
      <c r="P21" s="12"/>
      <c r="Q21" s="65"/>
      <c r="R21" s="65"/>
      <c r="S21" s="65"/>
      <c r="T21" s="59"/>
      <c r="U21" s="59"/>
    </row>
    <row r="22" spans="1:76" ht="16.5" customHeight="1" thickBot="1">
      <c r="A22" s="66" t="str">
        <f>$E$19</f>
        <v>高砂レッドスター</v>
      </c>
      <c r="B22" s="6">
        <v>2</v>
      </c>
      <c r="C22" s="7" t="s">
        <v>17</v>
      </c>
      <c r="D22" s="8">
        <v>2</v>
      </c>
      <c r="E22" s="60"/>
      <c r="F22" s="61"/>
      <c r="G22" s="33"/>
      <c r="H22" s="6">
        <v>9</v>
      </c>
      <c r="I22" s="7" t="s">
        <v>17</v>
      </c>
      <c r="J22" s="9">
        <f>S69</f>
        <v>0</v>
      </c>
      <c r="K22" s="6">
        <v>2</v>
      </c>
      <c r="L22" s="7" t="s">
        <v>17</v>
      </c>
      <c r="M22" s="9">
        <v>1</v>
      </c>
      <c r="N22" s="6">
        <v>4</v>
      </c>
      <c r="O22" s="7" t="s">
        <v>17</v>
      </c>
      <c r="P22" s="9">
        <v>1</v>
      </c>
      <c r="Q22" s="64">
        <f>SUM(L23,I23,C23,O23)</f>
        <v>10</v>
      </c>
      <c r="R22" s="64">
        <f>SUM(B22,H22,K22,N22)</f>
        <v>17</v>
      </c>
      <c r="S22" s="64">
        <f>SUM(M22,J22,D22,P22)</f>
        <v>4</v>
      </c>
      <c r="T22" s="58">
        <f>R22-S22</f>
        <v>13</v>
      </c>
      <c r="U22" s="58">
        <v>2</v>
      </c>
      <c r="BT22" s="14"/>
      <c r="BX22" s="14"/>
    </row>
    <row r="23" spans="1:21" ht="16.5" customHeight="1" thickBot="1">
      <c r="A23" s="67"/>
      <c r="B23" s="10" t="s">
        <v>5</v>
      </c>
      <c r="C23" s="5">
        <v>1</v>
      </c>
      <c r="D23" s="11"/>
      <c r="E23" s="62"/>
      <c r="F23" s="63"/>
      <c r="G23" s="34"/>
      <c r="H23" s="10" t="s">
        <v>5</v>
      </c>
      <c r="I23" s="5">
        <v>3</v>
      </c>
      <c r="J23" s="12"/>
      <c r="K23" s="10" t="s">
        <v>5</v>
      </c>
      <c r="L23" s="5">
        <v>3</v>
      </c>
      <c r="M23" s="12"/>
      <c r="N23" s="10" t="s">
        <v>5</v>
      </c>
      <c r="O23" s="5">
        <v>3</v>
      </c>
      <c r="P23" s="12"/>
      <c r="Q23" s="65"/>
      <c r="R23" s="65"/>
      <c r="S23" s="65"/>
      <c r="T23" s="59"/>
      <c r="U23" s="59"/>
    </row>
    <row r="24" spans="1:21" ht="16.5" customHeight="1" thickBot="1">
      <c r="A24" s="66" t="str">
        <f>$H$19</f>
        <v>武庫ＪＳＣ</v>
      </c>
      <c r="B24" s="6">
        <f>G66</f>
        <v>0</v>
      </c>
      <c r="C24" s="7" t="s">
        <v>17</v>
      </c>
      <c r="D24" s="8">
        <v>6</v>
      </c>
      <c r="E24" s="6">
        <f>S69</f>
        <v>0</v>
      </c>
      <c r="F24" s="7" t="s">
        <v>23</v>
      </c>
      <c r="G24" s="8">
        <v>9</v>
      </c>
      <c r="H24" s="60"/>
      <c r="I24" s="61"/>
      <c r="J24" s="61"/>
      <c r="K24" s="6">
        <f>Q63</f>
        <v>0</v>
      </c>
      <c r="L24" s="7" t="s">
        <v>17</v>
      </c>
      <c r="M24" s="9">
        <v>8</v>
      </c>
      <c r="N24" s="6">
        <v>1</v>
      </c>
      <c r="O24" s="7" t="s">
        <v>17</v>
      </c>
      <c r="P24" s="9">
        <v>4</v>
      </c>
      <c r="Q24" s="64">
        <f>L25+F25+C25+O25</f>
        <v>0</v>
      </c>
      <c r="R24" s="64">
        <f>SUM(B24,E24,K24,N24)</f>
        <v>1</v>
      </c>
      <c r="S24" s="64">
        <f>SUM(M24,G24,D24,P24)</f>
        <v>27</v>
      </c>
      <c r="T24" s="58">
        <f>R24-S24</f>
        <v>-26</v>
      </c>
      <c r="U24" s="58">
        <v>5</v>
      </c>
    </row>
    <row r="25" spans="1:21" ht="16.5" customHeight="1" thickBot="1">
      <c r="A25" s="67"/>
      <c r="B25" s="10" t="s">
        <v>5</v>
      </c>
      <c r="C25" s="5">
        <v>0</v>
      </c>
      <c r="D25" s="11"/>
      <c r="E25" s="10" t="s">
        <v>5</v>
      </c>
      <c r="F25" s="5">
        <v>0</v>
      </c>
      <c r="G25" s="11"/>
      <c r="H25" s="62"/>
      <c r="I25" s="63"/>
      <c r="J25" s="63"/>
      <c r="K25" s="10" t="s">
        <v>5</v>
      </c>
      <c r="L25" s="5">
        <v>0</v>
      </c>
      <c r="M25" s="12"/>
      <c r="N25" s="10" t="s">
        <v>5</v>
      </c>
      <c r="O25" s="5">
        <v>0</v>
      </c>
      <c r="P25" s="12"/>
      <c r="Q25" s="65"/>
      <c r="R25" s="65"/>
      <c r="S25" s="65"/>
      <c r="T25" s="59"/>
      <c r="U25" s="59"/>
    </row>
    <row r="26" spans="1:21" ht="16.5" customHeight="1" thickBot="1">
      <c r="A26" s="66" t="str">
        <f>$K$19</f>
        <v>センチュリーＦＣ</v>
      </c>
      <c r="B26" s="6">
        <f>G69</f>
        <v>0</v>
      </c>
      <c r="C26" s="7" t="s">
        <v>17</v>
      </c>
      <c r="D26" s="8">
        <v>2</v>
      </c>
      <c r="E26" s="6">
        <v>1</v>
      </c>
      <c r="F26" s="7" t="s">
        <v>20</v>
      </c>
      <c r="G26" s="8">
        <v>2</v>
      </c>
      <c r="H26" s="6">
        <v>8</v>
      </c>
      <c r="I26" s="7" t="s">
        <v>17</v>
      </c>
      <c r="J26" s="8">
        <f>Q63</f>
        <v>0</v>
      </c>
      <c r="K26" s="60"/>
      <c r="L26" s="61"/>
      <c r="M26" s="61"/>
      <c r="N26" s="6">
        <v>2</v>
      </c>
      <c r="O26" s="7" t="s">
        <v>17</v>
      </c>
      <c r="P26" s="9">
        <v>2</v>
      </c>
      <c r="Q26" s="64">
        <f>C27+F27+I27+O27</f>
        <v>4</v>
      </c>
      <c r="R26" s="64">
        <f>SUM(B26,E26,H26,N26)</f>
        <v>11</v>
      </c>
      <c r="S26" s="64">
        <f>SUM(J26,G26,D26,P26)</f>
        <v>6</v>
      </c>
      <c r="T26" s="58">
        <f>R26-S26</f>
        <v>5</v>
      </c>
      <c r="U26" s="58">
        <v>3</v>
      </c>
    </row>
    <row r="27" spans="1:21" ht="16.5" customHeight="1" thickBot="1">
      <c r="A27" s="67"/>
      <c r="B27" s="10" t="s">
        <v>5</v>
      </c>
      <c r="C27" s="5">
        <v>0</v>
      </c>
      <c r="D27" s="11"/>
      <c r="E27" s="10" t="s">
        <v>5</v>
      </c>
      <c r="F27" s="5">
        <v>0</v>
      </c>
      <c r="G27" s="11"/>
      <c r="H27" s="10" t="s">
        <v>5</v>
      </c>
      <c r="I27" s="5">
        <v>3</v>
      </c>
      <c r="J27" s="11"/>
      <c r="K27" s="62"/>
      <c r="L27" s="63"/>
      <c r="M27" s="63"/>
      <c r="N27" s="10" t="s">
        <v>5</v>
      </c>
      <c r="O27" s="5">
        <v>1</v>
      </c>
      <c r="P27" s="12"/>
      <c r="Q27" s="65"/>
      <c r="R27" s="65"/>
      <c r="S27" s="65"/>
      <c r="T27" s="59"/>
      <c r="U27" s="59"/>
    </row>
    <row r="28" spans="1:21" ht="16.5" customHeight="1" thickBot="1">
      <c r="A28" s="66" t="str">
        <f>$N$19</f>
        <v>稲野ＪＦＣ</v>
      </c>
      <c r="B28" s="6">
        <v>0</v>
      </c>
      <c r="C28" s="7" t="s">
        <v>17</v>
      </c>
      <c r="D28" s="9">
        <v>6</v>
      </c>
      <c r="E28" s="6">
        <v>1</v>
      </c>
      <c r="F28" s="7" t="s">
        <v>17</v>
      </c>
      <c r="G28" s="9">
        <v>4</v>
      </c>
      <c r="H28" s="6">
        <v>4</v>
      </c>
      <c r="I28" s="7" t="s">
        <v>17</v>
      </c>
      <c r="J28" s="9">
        <v>1</v>
      </c>
      <c r="K28" s="6">
        <v>2</v>
      </c>
      <c r="L28" s="7" t="s">
        <v>17</v>
      </c>
      <c r="M28" s="9">
        <v>2</v>
      </c>
      <c r="N28" s="60"/>
      <c r="O28" s="61"/>
      <c r="P28" s="33"/>
      <c r="Q28" s="64">
        <f>SUM(I29,F29,C29,L29)</f>
        <v>4</v>
      </c>
      <c r="R28" s="64">
        <f>SUM(B28,E28,H28,K28)</f>
        <v>7</v>
      </c>
      <c r="S28" s="64">
        <f>SUM(J28,G28,D28,M28)</f>
        <v>13</v>
      </c>
      <c r="T28" s="58">
        <f>R28-S28</f>
        <v>-6</v>
      </c>
      <c r="U28" s="58">
        <v>4</v>
      </c>
    </row>
    <row r="29" spans="1:21" ht="16.5" customHeight="1" thickBot="1">
      <c r="A29" s="67"/>
      <c r="B29" s="10" t="s">
        <v>5</v>
      </c>
      <c r="C29" s="5">
        <v>0</v>
      </c>
      <c r="D29" s="12"/>
      <c r="E29" s="10" t="s">
        <v>5</v>
      </c>
      <c r="F29" s="5">
        <v>0</v>
      </c>
      <c r="G29" s="12"/>
      <c r="H29" s="10" t="s">
        <v>5</v>
      </c>
      <c r="I29" s="5">
        <v>3</v>
      </c>
      <c r="J29" s="12"/>
      <c r="K29" s="10" t="s">
        <v>5</v>
      </c>
      <c r="L29" s="5">
        <v>1</v>
      </c>
      <c r="M29" s="12"/>
      <c r="N29" s="62"/>
      <c r="O29" s="63"/>
      <c r="P29" s="34"/>
      <c r="Q29" s="65"/>
      <c r="R29" s="65"/>
      <c r="S29" s="65"/>
      <c r="T29" s="59"/>
      <c r="U29" s="59"/>
    </row>
    <row r="30" spans="1:22" ht="16.5" customHeight="1">
      <c r="A30" s="96"/>
      <c r="B30" s="96"/>
      <c r="C30" s="26"/>
      <c r="D30" s="26"/>
      <c r="E30" s="26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6.5" customHeight="1">
      <c r="A31" s="26"/>
      <c r="B31" s="26"/>
      <c r="C31" s="26"/>
      <c r="D31" s="26"/>
      <c r="E31" s="2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6.5" customHeight="1" thickBot="1">
      <c r="A32" s="73" t="s">
        <v>56</v>
      </c>
      <c r="B32" s="73"/>
      <c r="C32" s="26"/>
      <c r="D32" s="26"/>
      <c r="E32" s="2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19" ht="16.5" customHeight="1" thickBot="1">
      <c r="A33" s="5"/>
      <c r="B33" s="37" t="s">
        <v>111</v>
      </c>
      <c r="C33" s="70"/>
      <c r="D33" s="72"/>
      <c r="E33" s="37" t="s">
        <v>100</v>
      </c>
      <c r="F33" s="70"/>
      <c r="G33" s="72"/>
      <c r="H33" s="37" t="s">
        <v>272</v>
      </c>
      <c r="I33" s="70"/>
      <c r="J33" s="70"/>
      <c r="K33" s="37" t="s">
        <v>229</v>
      </c>
      <c r="L33" s="70"/>
      <c r="M33" s="70"/>
      <c r="N33" s="2" t="s">
        <v>0</v>
      </c>
      <c r="O33" s="2" t="s">
        <v>1</v>
      </c>
      <c r="P33" s="2" t="s">
        <v>2</v>
      </c>
      <c r="Q33" s="2" t="s">
        <v>3</v>
      </c>
      <c r="R33" s="2" t="s">
        <v>4</v>
      </c>
      <c r="S33" s="3"/>
    </row>
    <row r="34" spans="1:19" ht="16.5" customHeight="1" thickBot="1">
      <c r="A34" s="66" t="str">
        <f>$B$33</f>
        <v>加古川たんぽぽ・ｾﾚｿﾝ</v>
      </c>
      <c r="B34" s="60"/>
      <c r="C34" s="61"/>
      <c r="D34" s="33"/>
      <c r="E34" s="6">
        <v>1</v>
      </c>
      <c r="F34" s="7" t="s">
        <v>17</v>
      </c>
      <c r="G34" s="8">
        <v>1</v>
      </c>
      <c r="H34" s="9">
        <v>7</v>
      </c>
      <c r="I34" s="7" t="s">
        <v>17</v>
      </c>
      <c r="J34" s="9">
        <v>1</v>
      </c>
      <c r="K34" s="6">
        <v>9</v>
      </c>
      <c r="L34" s="7" t="s">
        <v>17</v>
      </c>
      <c r="M34" s="9">
        <f>G83</f>
        <v>0</v>
      </c>
      <c r="N34" s="64">
        <f>SUM(L35,I35,F35)</f>
        <v>7</v>
      </c>
      <c r="O34" s="64">
        <f>SUM(E34,H34,K34)</f>
        <v>17</v>
      </c>
      <c r="P34" s="64">
        <f>SUM(G34,J34,M34)</f>
        <v>2</v>
      </c>
      <c r="Q34" s="58">
        <f>O34-P34</f>
        <v>15</v>
      </c>
      <c r="R34" s="58">
        <v>2</v>
      </c>
      <c r="S34" s="3"/>
    </row>
    <row r="35" spans="1:19" ht="16.5" customHeight="1" thickBot="1">
      <c r="A35" s="67"/>
      <c r="B35" s="62"/>
      <c r="C35" s="63"/>
      <c r="D35" s="34"/>
      <c r="E35" s="10" t="s">
        <v>5</v>
      </c>
      <c r="F35" s="5">
        <v>1</v>
      </c>
      <c r="G35" s="11"/>
      <c r="H35" s="12" t="s">
        <v>5</v>
      </c>
      <c r="I35" s="5">
        <v>3</v>
      </c>
      <c r="J35" s="12"/>
      <c r="K35" s="10" t="s">
        <v>5</v>
      </c>
      <c r="L35" s="5">
        <v>3</v>
      </c>
      <c r="M35" s="12"/>
      <c r="N35" s="65"/>
      <c r="O35" s="65"/>
      <c r="P35" s="65"/>
      <c r="Q35" s="59"/>
      <c r="R35" s="59"/>
      <c r="S35" s="3"/>
    </row>
    <row r="36" spans="1:19" ht="16.5" customHeight="1" thickBot="1">
      <c r="A36" s="66" t="str">
        <f>$E$33</f>
        <v>三樹平田ＳＣ・Ａ</v>
      </c>
      <c r="B36" s="6">
        <v>1</v>
      </c>
      <c r="C36" s="7" t="s">
        <v>17</v>
      </c>
      <c r="D36" s="8">
        <v>1</v>
      </c>
      <c r="E36" s="60"/>
      <c r="F36" s="61"/>
      <c r="G36" s="33"/>
      <c r="H36" s="6">
        <v>9</v>
      </c>
      <c r="I36" s="7" t="s">
        <v>17</v>
      </c>
      <c r="J36" s="9">
        <f>S83</f>
        <v>0</v>
      </c>
      <c r="K36" s="6">
        <v>9</v>
      </c>
      <c r="L36" s="7" t="s">
        <v>17</v>
      </c>
      <c r="M36" s="9">
        <f>$P$49</f>
        <v>1</v>
      </c>
      <c r="N36" s="64">
        <f>SUM(L37,I37,C37)</f>
        <v>7</v>
      </c>
      <c r="O36" s="64">
        <f>SUM(B36,H36,K36)</f>
        <v>19</v>
      </c>
      <c r="P36" s="64">
        <f>SUM(M36,J36,D36)</f>
        <v>2</v>
      </c>
      <c r="Q36" s="58">
        <f>O36-P36</f>
        <v>17</v>
      </c>
      <c r="R36" s="58">
        <v>1</v>
      </c>
      <c r="S36" s="3"/>
    </row>
    <row r="37" spans="1:19" ht="16.5" customHeight="1" thickBot="1">
      <c r="A37" s="67"/>
      <c r="B37" s="10" t="s">
        <v>5</v>
      </c>
      <c r="C37" s="5">
        <v>1</v>
      </c>
      <c r="D37" s="11"/>
      <c r="E37" s="62"/>
      <c r="F37" s="63"/>
      <c r="G37" s="34"/>
      <c r="H37" s="10" t="s">
        <v>5</v>
      </c>
      <c r="I37" s="5">
        <v>3</v>
      </c>
      <c r="J37" s="12"/>
      <c r="K37" s="10" t="s">
        <v>5</v>
      </c>
      <c r="L37" s="5">
        <v>3</v>
      </c>
      <c r="M37" s="12"/>
      <c r="N37" s="65"/>
      <c r="O37" s="65"/>
      <c r="P37" s="65"/>
      <c r="Q37" s="59"/>
      <c r="R37" s="59"/>
      <c r="S37" s="3"/>
    </row>
    <row r="38" spans="1:19" ht="16.5" customHeight="1" thickBot="1">
      <c r="A38" s="66" t="str">
        <f>$H$33</f>
        <v>八幡台ＪＳＣ</v>
      </c>
      <c r="B38" s="6">
        <v>1</v>
      </c>
      <c r="C38" s="7" t="s">
        <v>17</v>
      </c>
      <c r="D38" s="8">
        <v>7</v>
      </c>
      <c r="E38" s="6">
        <f>S83</f>
        <v>0</v>
      </c>
      <c r="F38" s="7" t="s">
        <v>23</v>
      </c>
      <c r="G38" s="8">
        <v>9</v>
      </c>
      <c r="H38" s="60"/>
      <c r="I38" s="61"/>
      <c r="J38" s="61"/>
      <c r="K38" s="6">
        <v>5</v>
      </c>
      <c r="L38" s="7" t="s">
        <v>17</v>
      </c>
      <c r="M38" s="9">
        <v>0</v>
      </c>
      <c r="N38" s="64">
        <f>L39+F39+C39</f>
        <v>3</v>
      </c>
      <c r="O38" s="64">
        <f>SUM(B38,E38,K38)</f>
        <v>6</v>
      </c>
      <c r="P38" s="64">
        <f>SUM(M38,G38,D38)</f>
        <v>16</v>
      </c>
      <c r="Q38" s="58">
        <f>O38-P38</f>
        <v>-10</v>
      </c>
      <c r="R38" s="58">
        <v>3</v>
      </c>
      <c r="S38" s="3"/>
    </row>
    <row r="39" spans="1:19" ht="16.5" customHeight="1" thickBot="1">
      <c r="A39" s="67"/>
      <c r="B39" s="10" t="s">
        <v>5</v>
      </c>
      <c r="C39" s="5">
        <v>0</v>
      </c>
      <c r="D39" s="11"/>
      <c r="E39" s="10" t="s">
        <v>5</v>
      </c>
      <c r="F39" s="5">
        <v>0</v>
      </c>
      <c r="G39" s="11"/>
      <c r="H39" s="62"/>
      <c r="I39" s="63"/>
      <c r="J39" s="63"/>
      <c r="K39" s="10" t="s">
        <v>5</v>
      </c>
      <c r="L39" s="5">
        <v>3</v>
      </c>
      <c r="M39" s="12"/>
      <c r="N39" s="65"/>
      <c r="O39" s="65"/>
      <c r="P39" s="65"/>
      <c r="Q39" s="59"/>
      <c r="R39" s="59"/>
      <c r="S39" s="3"/>
    </row>
    <row r="40" spans="1:19" ht="16.5" customHeight="1" thickBot="1">
      <c r="A40" s="66" t="str">
        <f>$K$33</f>
        <v>白鷺ＦＣ・選抜</v>
      </c>
      <c r="B40" s="6">
        <f>G83</f>
        <v>0</v>
      </c>
      <c r="C40" s="7" t="s">
        <v>17</v>
      </c>
      <c r="D40" s="8">
        <v>9</v>
      </c>
      <c r="E40" s="6">
        <f>$P$49</f>
        <v>1</v>
      </c>
      <c r="F40" s="7" t="s">
        <v>20</v>
      </c>
      <c r="G40" s="8">
        <v>9</v>
      </c>
      <c r="H40" s="6">
        <v>0</v>
      </c>
      <c r="I40" s="7" t="s">
        <v>17</v>
      </c>
      <c r="J40" s="8">
        <v>5</v>
      </c>
      <c r="K40" s="60"/>
      <c r="L40" s="61"/>
      <c r="M40" s="61"/>
      <c r="N40" s="64">
        <f>SUM(I41,F41,C41)</f>
        <v>0</v>
      </c>
      <c r="O40" s="64">
        <f>SUM(B40,E40,H40)</f>
        <v>1</v>
      </c>
      <c r="P40" s="64">
        <f>SUM(J40,G40,D40)</f>
        <v>23</v>
      </c>
      <c r="Q40" s="58">
        <f>O40-P40</f>
        <v>-22</v>
      </c>
      <c r="R40" s="58">
        <v>4</v>
      </c>
      <c r="S40" s="3"/>
    </row>
    <row r="41" spans="1:18" ht="16.5" customHeight="1" thickBot="1">
      <c r="A41" s="67"/>
      <c r="B41" s="10" t="s">
        <v>5</v>
      </c>
      <c r="C41" s="5">
        <v>0</v>
      </c>
      <c r="D41" s="11"/>
      <c r="E41" s="10" t="s">
        <v>5</v>
      </c>
      <c r="F41" s="5">
        <v>0</v>
      </c>
      <c r="G41" s="11"/>
      <c r="H41" s="10" t="s">
        <v>5</v>
      </c>
      <c r="I41" s="5">
        <v>0</v>
      </c>
      <c r="J41" s="11"/>
      <c r="K41" s="62"/>
      <c r="L41" s="63"/>
      <c r="M41" s="63"/>
      <c r="N41" s="65"/>
      <c r="O41" s="65"/>
      <c r="P41" s="65"/>
      <c r="Q41" s="59"/>
      <c r="R41" s="59"/>
    </row>
    <row r="42" spans="1:18" ht="16.5" customHeight="1">
      <c r="A42" s="24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ht="16.5" customHeight="1" thickBot="1"/>
    <row r="44" spans="1:20" ht="16.5" customHeight="1" thickBot="1">
      <c r="A44" s="68" t="s">
        <v>6</v>
      </c>
      <c r="B44" s="69"/>
      <c r="C44" s="30" t="s">
        <v>12</v>
      </c>
      <c r="D44" s="31"/>
      <c r="E44" s="31"/>
      <c r="F44" s="31"/>
      <c r="G44" s="31"/>
      <c r="H44" s="31"/>
      <c r="I44" s="32"/>
      <c r="J44" s="44" t="s">
        <v>33</v>
      </c>
      <c r="K44" s="45"/>
      <c r="L44" s="30" t="s">
        <v>13</v>
      </c>
      <c r="M44" s="31"/>
      <c r="N44" s="31"/>
      <c r="O44" s="31"/>
      <c r="P44" s="31"/>
      <c r="Q44" s="31"/>
      <c r="R44" s="32"/>
      <c r="S44" s="44" t="s">
        <v>33</v>
      </c>
      <c r="T44" s="45"/>
    </row>
    <row r="45" spans="1:20" ht="16.5" customHeight="1">
      <c r="A45" s="80" t="s">
        <v>55</v>
      </c>
      <c r="B45" s="97"/>
      <c r="C45" s="46" t="str">
        <f>$B$5</f>
        <v>滝野少年ＳＣ</v>
      </c>
      <c r="D45" s="56"/>
      <c r="E45" s="15">
        <v>0</v>
      </c>
      <c r="F45" s="16" t="s">
        <v>17</v>
      </c>
      <c r="G45" s="15">
        <v>2</v>
      </c>
      <c r="H45" s="56" t="str">
        <f>$E$5</f>
        <v>加古川たんぽぽ・アズーリ</v>
      </c>
      <c r="I45" s="47"/>
      <c r="J45" s="46" t="s">
        <v>208</v>
      </c>
      <c r="K45" s="47"/>
      <c r="L45" s="46" t="str">
        <f>$K$5</f>
        <v>江井島イレブン</v>
      </c>
      <c r="M45" s="56"/>
      <c r="N45" s="15">
        <v>0</v>
      </c>
      <c r="O45" s="16" t="s">
        <v>17</v>
      </c>
      <c r="P45" s="15">
        <v>4</v>
      </c>
      <c r="Q45" s="56" t="str">
        <f>$N$5</f>
        <v>パルティーダ・Ａ</v>
      </c>
      <c r="R45" s="47"/>
      <c r="S45" s="46" t="s">
        <v>273</v>
      </c>
      <c r="T45" s="47"/>
    </row>
    <row r="46" spans="1:20" ht="16.5" customHeight="1">
      <c r="A46" s="42" t="s">
        <v>41</v>
      </c>
      <c r="B46" s="43"/>
      <c r="C46" s="48" t="str">
        <f>$B$19</f>
        <v>菟道ＳＳＳ</v>
      </c>
      <c r="D46" s="57"/>
      <c r="E46" s="17">
        <v>2</v>
      </c>
      <c r="F46" s="18" t="s">
        <v>17</v>
      </c>
      <c r="G46" s="17">
        <v>2</v>
      </c>
      <c r="H46" s="57" t="str">
        <f>$E$19</f>
        <v>高砂レッドスター</v>
      </c>
      <c r="I46" s="49"/>
      <c r="J46" s="82" t="s">
        <v>209</v>
      </c>
      <c r="K46" s="83"/>
      <c r="L46" s="48" t="str">
        <f>$K$19</f>
        <v>センチュリーＦＣ</v>
      </c>
      <c r="M46" s="57"/>
      <c r="N46" s="17">
        <v>2</v>
      </c>
      <c r="O46" s="18" t="s">
        <v>17</v>
      </c>
      <c r="P46" s="17">
        <v>2</v>
      </c>
      <c r="Q46" s="57" t="str">
        <f>$N$19</f>
        <v>稲野ＪＦＣ</v>
      </c>
      <c r="R46" s="49"/>
      <c r="S46" s="48" t="s">
        <v>283</v>
      </c>
      <c r="T46" s="49"/>
    </row>
    <row r="47" spans="1:20" ht="16.5" customHeight="1">
      <c r="A47" s="94" t="s">
        <v>278</v>
      </c>
      <c r="B47" s="95"/>
      <c r="C47" s="48" t="str">
        <f>$B$33</f>
        <v>加古川たんぽぽ・ｾﾚｿﾝ</v>
      </c>
      <c r="D47" s="57"/>
      <c r="E47" s="17">
        <v>1</v>
      </c>
      <c r="F47" s="18" t="s">
        <v>17</v>
      </c>
      <c r="G47" s="17">
        <v>1</v>
      </c>
      <c r="H47" s="57" t="str">
        <f>$E$33</f>
        <v>三樹平田ＳＣ・Ａ</v>
      </c>
      <c r="I47" s="49"/>
      <c r="J47" s="82" t="s">
        <v>210</v>
      </c>
      <c r="K47" s="83"/>
      <c r="L47" s="48" t="str">
        <f>$H$33</f>
        <v>八幡台ＪＳＣ</v>
      </c>
      <c r="M47" s="57"/>
      <c r="N47" s="17">
        <v>5</v>
      </c>
      <c r="O47" s="18" t="s">
        <v>17</v>
      </c>
      <c r="P47" s="17">
        <v>0</v>
      </c>
      <c r="Q47" s="57" t="str">
        <f>$K$33</f>
        <v>白鷺ＦＣ・選抜</v>
      </c>
      <c r="R47" s="49"/>
      <c r="S47" s="82" t="s">
        <v>219</v>
      </c>
      <c r="T47" s="83"/>
    </row>
    <row r="48" spans="1:20" ht="16.5" customHeight="1">
      <c r="A48" s="42" t="s">
        <v>101</v>
      </c>
      <c r="B48" s="43"/>
      <c r="C48" s="48" t="str">
        <f>$B$5</f>
        <v>滝野少年ＳＣ</v>
      </c>
      <c r="D48" s="57"/>
      <c r="E48" s="17">
        <v>0</v>
      </c>
      <c r="F48" s="18" t="s">
        <v>17</v>
      </c>
      <c r="G48" s="17">
        <v>3</v>
      </c>
      <c r="H48" s="57" t="str">
        <f>$H$5</f>
        <v>アミティエ草津・Ｃ</v>
      </c>
      <c r="I48" s="49"/>
      <c r="J48" s="82" t="s">
        <v>211</v>
      </c>
      <c r="K48" s="83"/>
      <c r="L48" s="48" t="str">
        <f>$E$5</f>
        <v>加古川たんぽぽ・アズーリ</v>
      </c>
      <c r="M48" s="57"/>
      <c r="N48" s="17">
        <v>1</v>
      </c>
      <c r="O48" s="18" t="s">
        <v>17</v>
      </c>
      <c r="P48" s="17">
        <v>1</v>
      </c>
      <c r="Q48" s="57" t="str">
        <f>$K$5</f>
        <v>江井島イレブン</v>
      </c>
      <c r="R48" s="49"/>
      <c r="S48" s="82" t="s">
        <v>274</v>
      </c>
      <c r="T48" s="83"/>
    </row>
    <row r="49" spans="1:20" ht="16.5" customHeight="1">
      <c r="A49" s="42" t="s">
        <v>279</v>
      </c>
      <c r="B49" s="43"/>
      <c r="C49" s="48" t="str">
        <f>$B$19</f>
        <v>菟道ＳＳＳ</v>
      </c>
      <c r="D49" s="57"/>
      <c r="E49" s="17">
        <v>6</v>
      </c>
      <c r="F49" s="18" t="s">
        <v>17</v>
      </c>
      <c r="G49" s="17">
        <v>0</v>
      </c>
      <c r="H49" s="57" t="str">
        <f>$H$19</f>
        <v>武庫ＪＳＣ</v>
      </c>
      <c r="I49" s="49"/>
      <c r="J49" s="48" t="s">
        <v>218</v>
      </c>
      <c r="K49" s="49"/>
      <c r="L49" s="48" t="str">
        <f>$E$19</f>
        <v>高砂レッドスター</v>
      </c>
      <c r="M49" s="57"/>
      <c r="N49" s="17">
        <v>2</v>
      </c>
      <c r="O49" s="18" t="s">
        <v>17</v>
      </c>
      <c r="P49" s="17">
        <v>1</v>
      </c>
      <c r="Q49" s="57" t="str">
        <f>$K$19</f>
        <v>センチュリーＦＣ</v>
      </c>
      <c r="R49" s="49"/>
      <c r="S49" s="48" t="s">
        <v>222</v>
      </c>
      <c r="T49" s="49"/>
    </row>
    <row r="50" spans="1:20" ht="16.5" customHeight="1">
      <c r="A50" s="94" t="s">
        <v>102</v>
      </c>
      <c r="B50" s="95"/>
      <c r="C50" s="48" t="str">
        <f>$B$33</f>
        <v>加古川たんぽぽ・ｾﾚｿﾝ</v>
      </c>
      <c r="D50" s="57"/>
      <c r="E50" s="17">
        <v>7</v>
      </c>
      <c r="F50" s="18" t="s">
        <v>17</v>
      </c>
      <c r="G50" s="17">
        <v>1</v>
      </c>
      <c r="H50" s="57" t="str">
        <f>$H$33</f>
        <v>八幡台ＪＳＣ</v>
      </c>
      <c r="I50" s="49"/>
      <c r="J50" s="48" t="s">
        <v>213</v>
      </c>
      <c r="K50" s="49"/>
      <c r="L50" s="48" t="str">
        <f>$E$33</f>
        <v>三樹平田ＳＣ・Ａ</v>
      </c>
      <c r="M50" s="57"/>
      <c r="N50" s="17">
        <v>9</v>
      </c>
      <c r="O50" s="18" t="s">
        <v>17</v>
      </c>
      <c r="P50" s="17">
        <v>0</v>
      </c>
      <c r="Q50" s="57" t="str">
        <f>$K$33</f>
        <v>白鷺ＦＣ・選抜</v>
      </c>
      <c r="R50" s="49"/>
      <c r="S50" s="48" t="s">
        <v>221</v>
      </c>
      <c r="T50" s="49"/>
    </row>
    <row r="51" spans="1:20" ht="16.5" customHeight="1">
      <c r="A51" s="42" t="s">
        <v>280</v>
      </c>
      <c r="B51" s="43"/>
      <c r="C51" s="48" t="str">
        <f>$B$5</f>
        <v>滝野少年ＳＣ</v>
      </c>
      <c r="D51" s="57"/>
      <c r="E51" s="17">
        <v>0</v>
      </c>
      <c r="F51" s="18" t="s">
        <v>17</v>
      </c>
      <c r="G51" s="17">
        <v>7</v>
      </c>
      <c r="H51" s="57" t="str">
        <f>$N$5</f>
        <v>パルティーダ・Ａ</v>
      </c>
      <c r="I51" s="49"/>
      <c r="J51" s="84" t="s">
        <v>275</v>
      </c>
      <c r="K51" s="85"/>
      <c r="L51" s="48" t="str">
        <f>$E$5</f>
        <v>加古川たんぽぽ・アズーリ</v>
      </c>
      <c r="M51" s="57"/>
      <c r="N51" s="17">
        <v>0</v>
      </c>
      <c r="O51" s="18" t="s">
        <v>17</v>
      </c>
      <c r="P51" s="17">
        <v>4</v>
      </c>
      <c r="Q51" s="57" t="str">
        <f>$H$5</f>
        <v>アミティエ草津・Ｃ</v>
      </c>
      <c r="R51" s="49"/>
      <c r="S51" s="84" t="s">
        <v>162</v>
      </c>
      <c r="T51" s="85"/>
    </row>
    <row r="52" spans="1:20" ht="16.5" customHeight="1">
      <c r="A52" s="42" t="s">
        <v>103</v>
      </c>
      <c r="B52" s="43"/>
      <c r="C52" s="48" t="str">
        <f>$B$19</f>
        <v>菟道ＳＳＳ</v>
      </c>
      <c r="D52" s="57"/>
      <c r="E52" s="17">
        <v>6</v>
      </c>
      <c r="F52" s="18" t="s">
        <v>17</v>
      </c>
      <c r="G52" s="17">
        <v>0</v>
      </c>
      <c r="H52" s="57" t="str">
        <f>$N$19</f>
        <v>稲野ＪＦＣ</v>
      </c>
      <c r="I52" s="49"/>
      <c r="J52" s="38" t="s">
        <v>214</v>
      </c>
      <c r="K52" s="39"/>
      <c r="L52" s="48" t="str">
        <f>$E$19</f>
        <v>高砂レッドスター</v>
      </c>
      <c r="M52" s="57"/>
      <c r="N52" s="17">
        <v>9</v>
      </c>
      <c r="O52" s="18" t="s">
        <v>20</v>
      </c>
      <c r="P52" s="17">
        <v>0</v>
      </c>
      <c r="Q52" s="57" t="str">
        <f>$H$19</f>
        <v>武庫ＪＳＣ</v>
      </c>
      <c r="R52" s="49"/>
      <c r="S52" s="38" t="s">
        <v>220</v>
      </c>
      <c r="T52" s="39"/>
    </row>
    <row r="53" spans="1:20" ht="16.5" customHeight="1">
      <c r="A53" s="94" t="s">
        <v>281</v>
      </c>
      <c r="B53" s="95"/>
      <c r="C53" s="48" t="str">
        <f>$B$33</f>
        <v>加古川たんぽぽ・ｾﾚｿﾝ</v>
      </c>
      <c r="D53" s="57"/>
      <c r="E53" s="17">
        <v>9</v>
      </c>
      <c r="F53" s="18" t="s">
        <v>17</v>
      </c>
      <c r="G53" s="17">
        <v>0</v>
      </c>
      <c r="H53" s="57" t="str">
        <f>$K$33</f>
        <v>白鷺ＦＣ・選抜</v>
      </c>
      <c r="I53" s="49"/>
      <c r="J53" s="38" t="s">
        <v>215</v>
      </c>
      <c r="K53" s="39"/>
      <c r="L53" s="48" t="str">
        <f>$E$33</f>
        <v>三樹平田ＳＣ・Ａ</v>
      </c>
      <c r="M53" s="57"/>
      <c r="N53" s="17">
        <v>9</v>
      </c>
      <c r="O53" s="18" t="s">
        <v>17</v>
      </c>
      <c r="P53" s="17">
        <v>0</v>
      </c>
      <c r="Q53" s="57" t="str">
        <f>$H$33</f>
        <v>八幡台ＪＳＣ</v>
      </c>
      <c r="R53" s="49"/>
      <c r="S53" s="38" t="s">
        <v>223</v>
      </c>
      <c r="T53" s="39"/>
    </row>
    <row r="54" spans="1:20" ht="16.5" customHeight="1">
      <c r="A54" s="48" t="s">
        <v>104</v>
      </c>
      <c r="B54" s="49"/>
      <c r="C54" s="48" t="str">
        <f>$H$5</f>
        <v>アミティエ草津・Ｃ</v>
      </c>
      <c r="D54" s="57"/>
      <c r="E54" s="17">
        <v>10</v>
      </c>
      <c r="F54" s="18" t="s">
        <v>17</v>
      </c>
      <c r="G54" s="17">
        <v>0</v>
      </c>
      <c r="H54" s="57" t="str">
        <f>$K$5</f>
        <v>江井島イレブン</v>
      </c>
      <c r="I54" s="49"/>
      <c r="J54" s="38" t="s">
        <v>216</v>
      </c>
      <c r="K54" s="39"/>
      <c r="L54" s="48" t="str">
        <f>$E$5</f>
        <v>加古川たんぽぽ・アズーリ</v>
      </c>
      <c r="M54" s="57"/>
      <c r="N54" s="17">
        <v>0</v>
      </c>
      <c r="O54" s="18" t="s">
        <v>17</v>
      </c>
      <c r="P54" s="17">
        <v>2</v>
      </c>
      <c r="Q54" s="57" t="str">
        <f>$N$5</f>
        <v>パルティーダ・Ａ</v>
      </c>
      <c r="R54" s="49"/>
      <c r="S54" s="38" t="s">
        <v>276</v>
      </c>
      <c r="T54" s="39"/>
    </row>
    <row r="55" spans="1:20" ht="16.5" customHeight="1">
      <c r="A55" s="48" t="s">
        <v>282</v>
      </c>
      <c r="B55" s="49"/>
      <c r="C55" s="48" t="str">
        <f>$H$19</f>
        <v>武庫ＪＳＣ</v>
      </c>
      <c r="D55" s="57"/>
      <c r="E55" s="17">
        <v>0</v>
      </c>
      <c r="F55" s="18" t="s">
        <v>17</v>
      </c>
      <c r="G55" s="17">
        <v>8</v>
      </c>
      <c r="H55" s="57" t="str">
        <f>$K$19</f>
        <v>センチュリーＦＣ</v>
      </c>
      <c r="I55" s="49"/>
      <c r="J55" s="38" t="s">
        <v>285</v>
      </c>
      <c r="K55" s="39"/>
      <c r="L55" s="48" t="str">
        <f>$E$19</f>
        <v>高砂レッドスター</v>
      </c>
      <c r="M55" s="57"/>
      <c r="N55" s="17">
        <v>4</v>
      </c>
      <c r="O55" s="18" t="s">
        <v>17</v>
      </c>
      <c r="P55" s="17">
        <v>1</v>
      </c>
      <c r="Q55" s="57" t="str">
        <f>$N$19</f>
        <v>稲野ＪＦＣ</v>
      </c>
      <c r="R55" s="49"/>
      <c r="S55" s="38" t="s">
        <v>224</v>
      </c>
      <c r="T55" s="39"/>
    </row>
    <row r="56" spans="1:20" ht="16.5" customHeight="1">
      <c r="A56" s="48" t="s">
        <v>105</v>
      </c>
      <c r="B56" s="49"/>
      <c r="C56" s="48" t="str">
        <f>$B$5</f>
        <v>滝野少年ＳＣ</v>
      </c>
      <c r="D56" s="57"/>
      <c r="E56" s="17">
        <v>0</v>
      </c>
      <c r="F56" s="18" t="s">
        <v>17</v>
      </c>
      <c r="G56" s="17">
        <v>1</v>
      </c>
      <c r="H56" s="57" t="str">
        <f>$K$5</f>
        <v>江井島イレブン</v>
      </c>
      <c r="I56" s="49"/>
      <c r="J56" s="38" t="s">
        <v>217</v>
      </c>
      <c r="K56" s="39"/>
      <c r="L56" s="48" t="str">
        <f>$H$5</f>
        <v>アミティエ草津・Ｃ</v>
      </c>
      <c r="M56" s="57"/>
      <c r="N56" s="17">
        <v>1</v>
      </c>
      <c r="O56" s="18" t="s">
        <v>17</v>
      </c>
      <c r="P56" s="17">
        <v>4</v>
      </c>
      <c r="Q56" s="57" t="str">
        <f>$N$5</f>
        <v>パルティーダ・Ａ</v>
      </c>
      <c r="R56" s="49"/>
      <c r="S56" s="38" t="s">
        <v>225</v>
      </c>
      <c r="T56" s="39"/>
    </row>
    <row r="57" spans="1:20" ht="16.5" customHeight="1" thickBot="1">
      <c r="A57" s="76" t="s">
        <v>106</v>
      </c>
      <c r="B57" s="77"/>
      <c r="C57" s="54" t="str">
        <f>$B$19</f>
        <v>菟道ＳＳＳ</v>
      </c>
      <c r="D57" s="51"/>
      <c r="E57" s="19">
        <v>2</v>
      </c>
      <c r="F57" s="20" t="s">
        <v>17</v>
      </c>
      <c r="G57" s="19">
        <v>0</v>
      </c>
      <c r="H57" s="51" t="str">
        <f>$K$19</f>
        <v>センチュリーＦＣ</v>
      </c>
      <c r="I57" s="52"/>
      <c r="J57" s="40" t="s">
        <v>212</v>
      </c>
      <c r="K57" s="41"/>
      <c r="L57" s="54" t="str">
        <f>$H$19</f>
        <v>武庫ＪＳＣ</v>
      </c>
      <c r="M57" s="51"/>
      <c r="N57" s="19">
        <v>1</v>
      </c>
      <c r="O57" s="20" t="s">
        <v>17</v>
      </c>
      <c r="P57" s="19">
        <v>4</v>
      </c>
      <c r="Q57" s="51" t="str">
        <f>$N$19</f>
        <v>稲野ＪＦＣ</v>
      </c>
      <c r="R57" s="52"/>
      <c r="S57" s="40" t="s">
        <v>284</v>
      </c>
      <c r="T57" s="41"/>
    </row>
    <row r="58" spans="1:21" ht="14.2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</row>
    <row r="59" spans="1:21" ht="14.25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</row>
  </sheetData>
  <sheetProtection/>
  <mergeCells count="217">
    <mergeCell ref="A58:U58"/>
    <mergeCell ref="A3:G3"/>
    <mergeCell ref="P40:P41"/>
    <mergeCell ref="Q40:Q41"/>
    <mergeCell ref="R40:R41"/>
    <mergeCell ref="H38:J39"/>
    <mergeCell ref="A40:A41"/>
    <mergeCell ref="K40:M41"/>
    <mergeCell ref="N40:N41"/>
    <mergeCell ref="O40:O41"/>
    <mergeCell ref="N34:N35"/>
    <mergeCell ref="O34:O35"/>
    <mergeCell ref="P34:P35"/>
    <mergeCell ref="N38:N39"/>
    <mergeCell ref="O38:O39"/>
    <mergeCell ref="P36:P37"/>
    <mergeCell ref="R36:R37"/>
    <mergeCell ref="P38:P39"/>
    <mergeCell ref="A36:A37"/>
    <mergeCell ref="E36:G37"/>
    <mergeCell ref="N36:N37"/>
    <mergeCell ref="O36:O37"/>
    <mergeCell ref="A44:B44"/>
    <mergeCell ref="C44:I44"/>
    <mergeCell ref="A45:B45"/>
    <mergeCell ref="A46:B46"/>
    <mergeCell ref="C46:D46"/>
    <mergeCell ref="H46:I46"/>
    <mergeCell ref="C45:D45"/>
    <mergeCell ref="A32:B32"/>
    <mergeCell ref="N28:P29"/>
    <mergeCell ref="Q28:Q29"/>
    <mergeCell ref="R28:R29"/>
    <mergeCell ref="Q46:R46"/>
    <mergeCell ref="S28:S29"/>
    <mergeCell ref="Q34:Q35"/>
    <mergeCell ref="T28:T29"/>
    <mergeCell ref="S44:T44"/>
    <mergeCell ref="R38:R39"/>
    <mergeCell ref="Q38:Q39"/>
    <mergeCell ref="R34:R35"/>
    <mergeCell ref="L44:R44"/>
    <mergeCell ref="Q36:Q37"/>
    <mergeCell ref="S14:S15"/>
    <mergeCell ref="T14:T15"/>
    <mergeCell ref="U14:U15"/>
    <mergeCell ref="N14:P15"/>
    <mergeCell ref="Q14:Q15"/>
    <mergeCell ref="Q49:R49"/>
    <mergeCell ref="Q50:R50"/>
    <mergeCell ref="Q51:R51"/>
    <mergeCell ref="L51:M51"/>
    <mergeCell ref="H50:I50"/>
    <mergeCell ref="L45:M45"/>
    <mergeCell ref="L47:M47"/>
    <mergeCell ref="L48:M48"/>
    <mergeCell ref="L49:M49"/>
    <mergeCell ref="J49:K49"/>
    <mergeCell ref="J50:K50"/>
    <mergeCell ref="L50:M50"/>
    <mergeCell ref="J46:K46"/>
    <mergeCell ref="L46:M46"/>
    <mergeCell ref="A47:B47"/>
    <mergeCell ref="H51:I51"/>
    <mergeCell ref="H52:I52"/>
    <mergeCell ref="H45:I45"/>
    <mergeCell ref="H47:I47"/>
    <mergeCell ref="H48:I48"/>
    <mergeCell ref="H49:I49"/>
    <mergeCell ref="C47:D47"/>
    <mergeCell ref="C48:D48"/>
    <mergeCell ref="C49:D49"/>
    <mergeCell ref="A52:B52"/>
    <mergeCell ref="A48:B48"/>
    <mergeCell ref="A49:B49"/>
    <mergeCell ref="A50:B50"/>
    <mergeCell ref="C50:D50"/>
    <mergeCell ref="C51:D51"/>
    <mergeCell ref="C52:D52"/>
    <mergeCell ref="A12:A13"/>
    <mergeCell ref="A30:B30"/>
    <mergeCell ref="A18:B18"/>
    <mergeCell ref="B19:D19"/>
    <mergeCell ref="A14:A15"/>
    <mergeCell ref="A28:A29"/>
    <mergeCell ref="B33:D33"/>
    <mergeCell ref="Q6:Q7"/>
    <mergeCell ref="Q8:Q9"/>
    <mergeCell ref="Q10:Q11"/>
    <mergeCell ref="Q12:Q13"/>
    <mergeCell ref="U12:U13"/>
    <mergeCell ref="U20:U21"/>
    <mergeCell ref="U22:U23"/>
    <mergeCell ref="E33:G33"/>
    <mergeCell ref="H33:J33"/>
    <mergeCell ref="K33:M33"/>
    <mergeCell ref="U28:U29"/>
    <mergeCell ref="U24:U25"/>
    <mergeCell ref="R20:R21"/>
    <mergeCell ref="R22:R23"/>
    <mergeCell ref="U26:U27"/>
    <mergeCell ref="R6:R7"/>
    <mergeCell ref="S6:S7"/>
    <mergeCell ref="R8:R9"/>
    <mergeCell ref="S8:S9"/>
    <mergeCell ref="T12:T13"/>
    <mergeCell ref="S24:S25"/>
    <mergeCell ref="T26:T27"/>
    <mergeCell ref="T24:T25"/>
    <mergeCell ref="R14:R15"/>
    <mergeCell ref="S26:S27"/>
    <mergeCell ref="S20:S21"/>
    <mergeCell ref="S22:S23"/>
    <mergeCell ref="K26:M27"/>
    <mergeCell ref="Q24:Q25"/>
    <mergeCell ref="Q26:Q27"/>
    <mergeCell ref="R26:R27"/>
    <mergeCell ref="Q20:Q21"/>
    <mergeCell ref="Q22:Q23"/>
    <mergeCell ref="R24:R25"/>
    <mergeCell ref="T20:T21"/>
    <mergeCell ref="T22:T23"/>
    <mergeCell ref="E19:G19"/>
    <mergeCell ref="H5:J5"/>
    <mergeCell ref="K19:M19"/>
    <mergeCell ref="N19:P19"/>
    <mergeCell ref="S10:S11"/>
    <mergeCell ref="R12:R13"/>
    <mergeCell ref="S12:S13"/>
    <mergeCell ref="R10:R11"/>
    <mergeCell ref="H19:J19"/>
    <mergeCell ref="A20:A21"/>
    <mergeCell ref="B20:D21"/>
    <mergeCell ref="H24:J25"/>
    <mergeCell ref="K12:M13"/>
    <mergeCell ref="N5:P5"/>
    <mergeCell ref="K5:M5"/>
    <mergeCell ref="A10:A11"/>
    <mergeCell ref="B6:D7"/>
    <mergeCell ref="B5:D5"/>
    <mergeCell ref="E5:G5"/>
    <mergeCell ref="H10:J11"/>
    <mergeCell ref="A6:A7"/>
    <mergeCell ref="A8:A9"/>
    <mergeCell ref="A53:B53"/>
    <mergeCell ref="E22:G23"/>
    <mergeCell ref="A4:B4"/>
    <mergeCell ref="A51:B51"/>
    <mergeCell ref="A34:A35"/>
    <mergeCell ref="B34:D35"/>
    <mergeCell ref="A38:A39"/>
    <mergeCell ref="A26:A27"/>
    <mergeCell ref="A24:A25"/>
    <mergeCell ref="C53:D53"/>
    <mergeCell ref="A57:B57"/>
    <mergeCell ref="U6:U7"/>
    <mergeCell ref="U8:U9"/>
    <mergeCell ref="U10:U11"/>
    <mergeCell ref="T8:T9"/>
    <mergeCell ref="T10:T11"/>
    <mergeCell ref="T6:T7"/>
    <mergeCell ref="A22:A23"/>
    <mergeCell ref="E8:G9"/>
    <mergeCell ref="S52:T52"/>
    <mergeCell ref="Q52:R52"/>
    <mergeCell ref="J44:K44"/>
    <mergeCell ref="J45:K45"/>
    <mergeCell ref="J47:K47"/>
    <mergeCell ref="J48:K48"/>
    <mergeCell ref="L52:M52"/>
    <mergeCell ref="J51:K51"/>
    <mergeCell ref="Q45:R45"/>
    <mergeCell ref="Q47:R47"/>
    <mergeCell ref="Q48:R48"/>
    <mergeCell ref="S53:T53"/>
    <mergeCell ref="S57:T57"/>
    <mergeCell ref="J53:K53"/>
    <mergeCell ref="J57:K57"/>
    <mergeCell ref="Q57:R57"/>
    <mergeCell ref="Q54:R54"/>
    <mergeCell ref="Q55:R55"/>
    <mergeCell ref="Q56:R56"/>
    <mergeCell ref="J54:K54"/>
    <mergeCell ref="J55:K55"/>
    <mergeCell ref="H57:I57"/>
    <mergeCell ref="L53:M53"/>
    <mergeCell ref="L57:M57"/>
    <mergeCell ref="H54:I54"/>
    <mergeCell ref="H55:I55"/>
    <mergeCell ref="H56:I56"/>
    <mergeCell ref="L54:M54"/>
    <mergeCell ref="L55:M55"/>
    <mergeCell ref="L56:M56"/>
    <mergeCell ref="C57:D57"/>
    <mergeCell ref="Q53:R53"/>
    <mergeCell ref="S45:T45"/>
    <mergeCell ref="S47:T47"/>
    <mergeCell ref="S48:T48"/>
    <mergeCell ref="J52:K52"/>
    <mergeCell ref="S49:T49"/>
    <mergeCell ref="S50:T50"/>
    <mergeCell ref="S51:T51"/>
    <mergeCell ref="H53:I53"/>
    <mergeCell ref="A56:B56"/>
    <mergeCell ref="C54:D54"/>
    <mergeCell ref="C55:D55"/>
    <mergeCell ref="C56:D56"/>
    <mergeCell ref="A1:U1"/>
    <mergeCell ref="A2:U2"/>
    <mergeCell ref="J56:K56"/>
    <mergeCell ref="A59:U59"/>
    <mergeCell ref="S46:T46"/>
    <mergeCell ref="S54:T54"/>
    <mergeCell ref="S55:T55"/>
    <mergeCell ref="S56:T56"/>
    <mergeCell ref="A54:B54"/>
    <mergeCell ref="A55:B55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ニチレク スポーツ事業部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nichireku</cp:lastModifiedBy>
  <cp:lastPrinted>2010-08-26T10:28:23Z</cp:lastPrinted>
  <dcterms:created xsi:type="dcterms:W3CDTF">2003-12-02T03:47:52Z</dcterms:created>
  <dcterms:modified xsi:type="dcterms:W3CDTF">2010-08-26T10:28:28Z</dcterms:modified>
  <cp:category/>
  <cp:version/>
  <cp:contentType/>
  <cp:contentStatus/>
</cp:coreProperties>
</file>