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1770" windowWidth="15300" windowHeight="11640" tabRatio="878" firstSheet="4" activeTab="6"/>
  </bookViews>
  <sheets>
    <sheet name="１日目予選　天然芝Ｇ" sheetId="1" r:id="rId1"/>
    <sheet name="1日目予選 栗栖野中央Ｇ" sheetId="2" r:id="rId2"/>
    <sheet name="1日目予選 名色総合Ｇ" sheetId="3" r:id="rId3"/>
    <sheet name="1日目予選 名色高原Ｇ" sheetId="4" r:id="rId4"/>
    <sheet name="1日目予選 但馬ドーム" sheetId="5" r:id="rId5"/>
    <sheet name="1日目予選 太田Ｇ" sheetId="6" r:id="rId6"/>
    <sheet name="６年トーナメント表" sheetId="7" r:id="rId7"/>
    <sheet name="４年トーナメント表" sheetId="8" r:id="rId8"/>
    <sheet name="Sheet1" sheetId="9" r:id="rId9"/>
  </sheets>
  <definedNames>
    <definedName name="_xlnm.Print_Area" localSheetId="1">'1日目予選 栗栖野中央Ｇ'!$A$1:$T$49</definedName>
    <definedName name="_xlnm.Print_Area" localSheetId="5">'1日目予選 太田Ｇ'!$A$1:$X$46</definedName>
    <definedName name="_xlnm.Print_Area" localSheetId="4">'1日目予選 但馬ドーム'!$A$1:$X$46</definedName>
    <definedName name="_xlnm.Print_Area" localSheetId="0">'１日目予選　天然芝Ｇ'!$A$1:$T$49</definedName>
    <definedName name="_xlnm.Print_Area" localSheetId="3">'1日目予選 名色高原Ｇ'!$A$1:$T$49</definedName>
    <definedName name="_xlnm.Print_Area" localSheetId="2">'1日目予選 名色総合Ｇ'!$A$1:$T$49</definedName>
  </definedNames>
  <calcPr fullCalcOnLoad="1"/>
</workbook>
</file>

<file path=xl/sharedStrings.xml><?xml version="1.0" encoding="utf-8"?>
<sst xmlns="http://schemas.openxmlformats.org/spreadsheetml/2006/main" count="1137" uniqueCount="418">
  <si>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</si>
  <si>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</si>
  <si>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</si>
  <si>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</si>
  <si>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</si>
  <si>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</si>
  <si>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</si>
  <si>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</si>
  <si>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</si>
  <si>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</si>
  <si>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</si>
  <si>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</si>
  <si>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</si>
  <si>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</si>
  <si>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</si>
  <si>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</si>
  <si>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</si>
  <si>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</si>
  <si>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</si>
  <si>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</si>
  <si>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</si>
  <si>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</si>
  <si>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</si>
  <si>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</si>
  <si>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</si>
  <si>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</si>
  <si>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</si>
  <si>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</si>
  <si>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</si>
  <si>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</si>
  <si>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会場：但馬ドーム：名色総合グラウンド</t>
  </si>
  <si>
    <t>－</t>
  </si>
  <si>
    <t>勝ち点</t>
  </si>
  <si>
    <t>高砂レッドスター</t>
  </si>
  <si>
    <t>河南ＳＣ</t>
  </si>
  <si>
    <t>大会第１日目 （８月１３日） ４年生以下・予選リーグ</t>
  </si>
  <si>
    <t>大会第１日目 （８月１３日） 6年生以下・予選リーグ</t>
  </si>
  <si>
    <t>大会第１日目 （８月１３日） 6年生以下・予選リーグ</t>
  </si>
  <si>
    <t>小田ＦＣ</t>
  </si>
  <si>
    <t>-</t>
  </si>
  <si>
    <t>-</t>
  </si>
  <si>
    <t>会場：名色総合グラウンド</t>
  </si>
  <si>
    <t>北五葉ＳＣ</t>
  </si>
  <si>
    <t>高槻桜台ＦＣ</t>
  </si>
  <si>
    <t>勝ち点</t>
  </si>
  <si>
    <t>大会第２日目 （８月１４日） ６年生以下・A決勝トーナメント</t>
  </si>
  <si>
    <t>瑞穂ＳＣ</t>
  </si>
  <si>
    <t>会場：名色高原グラウンド</t>
  </si>
  <si>
    <t xml:space="preserve"> </t>
  </si>
  <si>
    <t>芥川Ｊｒ．ドリームス</t>
  </si>
  <si>
    <t>大会第２日目 （８月１４日） ４年生以下・決勝トーナメント</t>
  </si>
  <si>
    <t>会場：太田グラウンド</t>
  </si>
  <si>
    <t>13:10～13:45</t>
  </si>
  <si>
    <t>13:50～14:25</t>
  </si>
  <si>
    <t>－</t>
  </si>
  <si>
    <t>ＦＣ御国野エイムスター</t>
  </si>
  <si>
    <t>山田ＳＳＤ</t>
  </si>
  <si>
    <t>江井島イレブン</t>
  </si>
  <si>
    <t>－</t>
  </si>
  <si>
    <t>稲野ＪＦＣ</t>
  </si>
  <si>
    <t>小野東ＳＳＤ</t>
  </si>
  <si>
    <t>大阪苅田ＪＳＣ</t>
  </si>
  <si>
    <t>若葉ＦＣ</t>
  </si>
  <si>
    <t>リバースＦＣ</t>
  </si>
  <si>
    <t>加古川たんぽぽ・カリオカ</t>
  </si>
  <si>
    <t>日生中央ＳＣ</t>
  </si>
  <si>
    <t>会場：天然芝グラウンド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</si>
  <si>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</si>
  <si>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</si>
  <si>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</si>
  <si>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</si>
  <si>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</si>
  <si>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</si>
  <si>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</si>
  <si>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</si>
  <si>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</si>
  <si>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</si>
  <si>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</si>
  <si>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</si>
  <si>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</si>
  <si>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</si>
  <si>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</si>
  <si>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</si>
  <si>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</si>
  <si>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</si>
  <si>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</si>
  <si>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</si>
  <si>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</si>
  <si>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</si>
  <si>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若草ＪＳＣ</t>
  </si>
  <si>
    <t>武庫ＪＳＣ・ティガー</t>
  </si>
  <si>
    <t>三樹平田ＳＣ・４Ａ</t>
  </si>
  <si>
    <t>平岡北ＪＳＣ</t>
  </si>
  <si>
    <t>マリノＦＣ</t>
  </si>
  <si>
    <t>センチュリーＦＣ</t>
  </si>
  <si>
    <t>梶ＦＣ</t>
  </si>
  <si>
    <t>ルゼル羞恥心</t>
  </si>
  <si>
    <t>伊丹ＦＣ　Ｊｒ．</t>
  </si>
  <si>
    <t>播磨ＳＣ</t>
  </si>
  <si>
    <t>猪名川ＦＣ</t>
  </si>
  <si>
    <t>長尾・くずは光の子ＳＣ</t>
  </si>
  <si>
    <t>玉津ＦＣ</t>
  </si>
  <si>
    <t>加古川たんぽぽ・アズーリ</t>
  </si>
  <si>
    <t>池の里ＪＳＣ</t>
  </si>
  <si>
    <t>桜塚ＦＣ</t>
  </si>
  <si>
    <t>名張ＦＣテコス</t>
  </si>
  <si>
    <t>高砂レッドスター・Ａ</t>
  </si>
  <si>
    <t>別所ＦＣ</t>
  </si>
  <si>
    <t>神戸コスモＦＣ</t>
  </si>
  <si>
    <t>河合ＦＣ</t>
  </si>
  <si>
    <t>園田ＪＳＣ</t>
  </si>
  <si>
    <t>伊丹ＦＣ Ｊｒ．</t>
  </si>
  <si>
    <t>久米田ＦＣ八木</t>
  </si>
  <si>
    <t>加古川たんぽぽ・セレソン</t>
  </si>
  <si>
    <t>進修サッカー団</t>
  </si>
  <si>
    <t>滝野ＪＳＣ・ミラン</t>
  </si>
  <si>
    <t>明石ＦＣ</t>
  </si>
  <si>
    <t>高砂レッドスター・Ｂ</t>
  </si>
  <si>
    <t>千里ひじりＳＣ</t>
  </si>
  <si>
    <t>Ｍ．ＳＥＲＩＯ ＦＣ</t>
  </si>
  <si>
    <t>武庫ＪＳＣ・マイティ</t>
  </si>
  <si>
    <t>滝野ＪＳＣ・バルセロナ</t>
  </si>
  <si>
    <t>武庫ＪＳＣ・バッファロー</t>
  </si>
  <si>
    <t>三樹平田ＳＣ・６Ｂ</t>
  </si>
  <si>
    <t>平岡北ＳＣ・アヤックス</t>
  </si>
  <si>
    <t>泉大津ＪＦＣ・β</t>
  </si>
  <si>
    <t>泉大津ＪＦＣ・α</t>
  </si>
  <si>
    <t>三樹平田ＳＣ・６Ａ</t>
  </si>
  <si>
    <t>マリノＦＣ</t>
  </si>
  <si>
    <t>平岡北ＳＣ・フラメンゴ</t>
  </si>
  <si>
    <t>多田少年ＳＣ</t>
  </si>
  <si>
    <t>主審/副審</t>
  </si>
  <si>
    <t>別所/三樹６Ｂ</t>
  </si>
  <si>
    <t>三樹６Ｂ/別所</t>
  </si>
  <si>
    <t>江井島/滝野バルセロナ</t>
  </si>
  <si>
    <t>高砂Ａ/名張</t>
  </si>
  <si>
    <t>別所/神戸コスモ</t>
  </si>
  <si>
    <t>滝野バルセロナ/桜塚</t>
  </si>
  <si>
    <t>名張/大阪苅田</t>
  </si>
  <si>
    <t>神戸コスモ/池の里</t>
  </si>
  <si>
    <t>桜塚/江井島</t>
  </si>
  <si>
    <t>大阪苅田/高砂Ａ</t>
  </si>
  <si>
    <t>池の里/神戸コスモ</t>
  </si>
  <si>
    <t>池の里/三樹６Ｂ</t>
  </si>
  <si>
    <t>伊丹/加古川カリオカ</t>
  </si>
  <si>
    <t>小野東/久米田</t>
  </si>
  <si>
    <t>若葉/平岡北アヤックス</t>
  </si>
  <si>
    <t>リバース/猪名川</t>
  </si>
  <si>
    <t>河合/園田</t>
  </si>
  <si>
    <t>泉大津β/日生中央</t>
  </si>
  <si>
    <t>加古川カリオカ/伊丹</t>
  </si>
  <si>
    <t>久米田/小野東</t>
  </si>
  <si>
    <t>猪名川/若葉</t>
  </si>
  <si>
    <t>平岡北アヤックス/リバース</t>
  </si>
  <si>
    <t>園田/泉大津β</t>
  </si>
  <si>
    <t>久米田/加古川カリオカ</t>
  </si>
  <si>
    <t>平岡北アヤックス/猪名川</t>
  </si>
  <si>
    <t>日生中央/園田</t>
  </si>
  <si>
    <t>山田/稲野</t>
  </si>
  <si>
    <t>高砂Ｂ/千里ひじり</t>
  </si>
  <si>
    <t>進修/北五葉</t>
  </si>
  <si>
    <t>滝野ミラン/瑞穂</t>
  </si>
  <si>
    <t>高槻桜台/明石</t>
  </si>
  <si>
    <t>稲野/山田</t>
  </si>
  <si>
    <t>千里ひじり/高砂B</t>
  </si>
  <si>
    <t>北五葉/やわた</t>
  </si>
  <si>
    <t>加古川セレソン/進修</t>
  </si>
  <si>
    <t>明石/滝野ミラン</t>
  </si>
  <si>
    <t>瑞穂/高槻桜台</t>
  </si>
  <si>
    <t>山田/高砂B</t>
  </si>
  <si>
    <t>千里ひじり/稲野</t>
  </si>
  <si>
    <t>やわた/進修</t>
  </si>
  <si>
    <t>加古川セレソン/北五葉</t>
  </si>
  <si>
    <t>滝野ミラン/高槻桜台</t>
  </si>
  <si>
    <t>明石/瑞穂</t>
  </si>
  <si>
    <t>多田/芥川</t>
  </si>
  <si>
    <t>太子/播磨</t>
  </si>
  <si>
    <t>泉大津α/M.SERIO</t>
  </si>
  <si>
    <t>武庫マイティ/三樹６A</t>
  </si>
  <si>
    <t>河南/マリノ</t>
  </si>
  <si>
    <t>平岡北フラメンゴ/御国野</t>
  </si>
  <si>
    <t>芥川/多田</t>
  </si>
  <si>
    <t>M.SERIO/太子</t>
  </si>
  <si>
    <t>播磨/泉大津α</t>
  </si>
  <si>
    <t>マリノ/武庫マイティ</t>
  </si>
  <si>
    <t>三樹６Ａ/河南</t>
  </si>
  <si>
    <t>御国野/多田</t>
  </si>
  <si>
    <t>芥川/平岡北フラメンゴ</t>
  </si>
  <si>
    <t>太子/泉大津α</t>
  </si>
  <si>
    <t>播磨/M.SERIO</t>
  </si>
  <si>
    <t>武庫マイティ/河南</t>
  </si>
  <si>
    <t>マリノ/三樹６A</t>
  </si>
  <si>
    <t>Aブロック</t>
  </si>
  <si>
    <t>Bブロック</t>
  </si>
  <si>
    <t>(10分-5分-10分）</t>
  </si>
  <si>
    <t>10:30～10:55</t>
  </si>
  <si>
    <t>11:00～11:25</t>
  </si>
  <si>
    <t>11:30～11:55</t>
  </si>
  <si>
    <t>12:00～12:25</t>
  </si>
  <si>
    <t>12:30～12:55</t>
  </si>
  <si>
    <t>13:00～13:25</t>
  </si>
  <si>
    <t>13:30～13:55</t>
  </si>
  <si>
    <t>14:00～14:25</t>
  </si>
  <si>
    <t>14:30～14:55</t>
  </si>
  <si>
    <t>15:00～15:25</t>
  </si>
  <si>
    <t>15:30～15:55</t>
  </si>
  <si>
    <t>大会第１日目 （８月１３日） ４年生以下・予選リーグ</t>
  </si>
  <si>
    <t>会場：但馬ドーム</t>
  </si>
  <si>
    <t>－</t>
  </si>
  <si>
    <t>10:30～10:55</t>
  </si>
  <si>
    <t>15:30～15:55</t>
  </si>
  <si>
    <t>猪名川/播磨</t>
  </si>
  <si>
    <t>センチュリー/平岡北</t>
  </si>
  <si>
    <t>滝野ＪＳＣ</t>
  </si>
  <si>
    <t>高砂/伊丹</t>
  </si>
  <si>
    <t>マリノ/センチュリー</t>
  </si>
  <si>
    <t>センチュリー/マリノ</t>
  </si>
  <si>
    <t>マリノ/平岡北</t>
  </si>
  <si>
    <t>伊丹/ルゼル</t>
  </si>
  <si>
    <t>平岡北/滝野</t>
  </si>
  <si>
    <t>マリノ/滝野</t>
  </si>
  <si>
    <t>播磨/伊丹</t>
  </si>
  <si>
    <t>武庫ティガー/若草</t>
  </si>
  <si>
    <t>若草/リバース</t>
  </si>
  <si>
    <t>稲野/河南</t>
  </si>
  <si>
    <t>池の里/武庫ティガー</t>
  </si>
  <si>
    <t>池の里/若草</t>
  </si>
  <si>
    <t>リバース/池の里</t>
  </si>
  <si>
    <t>※審判は割当て通りで（上側が主審１名・下側が副審２名）でお願いします。</t>
  </si>
  <si>
    <t>le zeleやわた</t>
  </si>
  <si>
    <t>滝野バルセロナ/武庫バッファロー</t>
  </si>
  <si>
    <t>名張/小田</t>
  </si>
  <si>
    <t>武庫バッファロー/江井島</t>
  </si>
  <si>
    <t>武庫バッファロー/桜塚</t>
  </si>
  <si>
    <t>玉津/河南</t>
  </si>
  <si>
    <t>稲野/玉津</t>
  </si>
  <si>
    <t>河南/江井島</t>
  </si>
  <si>
    <t>江井島/稲野</t>
  </si>
  <si>
    <t>Ｃブロック</t>
  </si>
  <si>
    <t xml:space="preserve"> </t>
  </si>
  <si>
    <t>Ｄブロック</t>
  </si>
  <si>
    <t>11:00～11:25</t>
  </si>
  <si>
    <t>11:30～11:55</t>
  </si>
  <si>
    <t>12:00～12:25</t>
  </si>
  <si>
    <t>12:30～12:55</t>
  </si>
  <si>
    <t>13:00～13:25</t>
  </si>
  <si>
    <t>13:30～13:55</t>
  </si>
  <si>
    <t>14:00～14:25</t>
  </si>
  <si>
    <t>14:30～14:55</t>
  </si>
  <si>
    <t>15:00～15:25</t>
  </si>
  <si>
    <t>リバース/加古川アズーリ</t>
  </si>
  <si>
    <t>加古川アズーリ/武庫ティガー</t>
  </si>
  <si>
    <t>加古川アズーリ/若草</t>
  </si>
  <si>
    <t>加古川アズーリ/池の里</t>
  </si>
  <si>
    <t>玉津/三樹４Ａ</t>
  </si>
  <si>
    <t>伊丹/梶</t>
  </si>
  <si>
    <t>長尾/マリノ</t>
  </si>
  <si>
    <t>平岡/長尾</t>
  </si>
  <si>
    <t>梶/高砂</t>
  </si>
  <si>
    <t>梶/猪名川</t>
  </si>
  <si>
    <t>滝野/長尾</t>
  </si>
  <si>
    <t>長尾/センチュリー</t>
  </si>
  <si>
    <t>日生中央/河合</t>
  </si>
  <si>
    <t>小野東/伊丹</t>
  </si>
  <si>
    <t>若葉/リバース</t>
  </si>
  <si>
    <t>河合/泉大津β</t>
  </si>
  <si>
    <t>会場：栗栖野中央グラウンド</t>
  </si>
  <si>
    <t>Ｄブロック</t>
  </si>
  <si>
    <t>リバースＦＣ</t>
  </si>
  <si>
    <t>-</t>
  </si>
  <si>
    <t>Ｅブロック</t>
  </si>
  <si>
    <t>やわた/加古川セレソン</t>
  </si>
  <si>
    <t>太子ＦＣ Ｊｒ．A</t>
  </si>
  <si>
    <t>御国野/平岡北フラメンゴ</t>
  </si>
  <si>
    <t>ルゼル/高砂</t>
  </si>
  <si>
    <t>播磨/猪名川</t>
  </si>
  <si>
    <t>猪名川/高砂</t>
  </si>
  <si>
    <t>センチュリー/滝野</t>
  </si>
  <si>
    <t>ルゼル/播磨</t>
  </si>
  <si>
    <t>太子ＦＣ Ｊr. B</t>
  </si>
  <si>
    <t>江井島/太子B</t>
  </si>
  <si>
    <t>三樹４Ａ/稲野</t>
  </si>
  <si>
    <t>太子B/江井島</t>
  </si>
  <si>
    <t>池の里/加古川アズーリ</t>
  </si>
  <si>
    <t>三樹４Ａ/太子B</t>
  </si>
  <si>
    <t>太子B/玉津</t>
  </si>
  <si>
    <t>武庫ティガー/リバース</t>
  </si>
  <si>
    <t>※審判は割当て通りで（左側が主審１名・右側が副審２名）でお願いします。</t>
  </si>
  <si>
    <t>高砂Ａ/小田</t>
  </si>
  <si>
    <t>小田/大阪苅田</t>
  </si>
  <si>
    <t>-</t>
  </si>
  <si>
    <t>滝野・バルセロナ</t>
  </si>
  <si>
    <t>園田ＪＳＣ</t>
  </si>
  <si>
    <t>千里ひじりＳＣ</t>
  </si>
  <si>
    <t>日生中央ＳＣ</t>
  </si>
  <si>
    <t>瑞穂ＳＣ</t>
  </si>
  <si>
    <t>久米田ＦＣ八木</t>
  </si>
  <si>
    <t>芥川Ｊｒドリームス</t>
  </si>
  <si>
    <t>若葉ＦＣ</t>
  </si>
  <si>
    <t>神戸コスモＦＣ</t>
  </si>
  <si>
    <t>三樹平田ＳＣ・６Ａ</t>
  </si>
  <si>
    <t>多田少年ＳＣ</t>
  </si>
  <si>
    <t>進修サッカー団</t>
  </si>
  <si>
    <t>伊丹ＦＣＪｒ</t>
  </si>
  <si>
    <t>池の里ＪＳＣ</t>
  </si>
  <si>
    <t>高砂レッドスター・Ａ</t>
  </si>
  <si>
    <t>マリノＦＣ</t>
  </si>
  <si>
    <t>大阪苅田ＪＳＣ</t>
  </si>
  <si>
    <t>江井島イレブン</t>
  </si>
  <si>
    <t>桜塚ＦＣ</t>
  </si>
  <si>
    <t>山田ＳＳＤ</t>
  </si>
  <si>
    <t>河南ＳＣ</t>
  </si>
  <si>
    <t>播磨ＳＣ</t>
  </si>
  <si>
    <t>高槻桜台ＦＣ</t>
  </si>
  <si>
    <t>加古川たんぽぽ・セレソン</t>
  </si>
  <si>
    <t>リバースＦＣ</t>
  </si>
  <si>
    <t>小野東ＳＳＤ</t>
  </si>
  <si>
    <t>名張ＦＣテコス</t>
  </si>
  <si>
    <t>太子ＦＣＪｒ・Ａ</t>
  </si>
  <si>
    <t>明石ＦＣ</t>
  </si>
  <si>
    <t>別所ＦＣ</t>
  </si>
  <si>
    <t>猪名川ＦＣ</t>
  </si>
  <si>
    <t>河合ＦＣ</t>
  </si>
  <si>
    <t>高砂レッドスター・Ｂ</t>
  </si>
  <si>
    <t>泉大津ＪＦＣ・β</t>
  </si>
  <si>
    <t>武庫・バッファロー</t>
  </si>
  <si>
    <t>平岡北・フラメンゴ</t>
  </si>
  <si>
    <t>平岡北・アヤックス</t>
  </si>
  <si>
    <t>滝野・ミラン</t>
  </si>
  <si>
    <t>稲野ＪＦＣ</t>
  </si>
  <si>
    <t>北五葉ＳＣ</t>
  </si>
  <si>
    <t>武庫・マイティ</t>
  </si>
  <si>
    <t>三樹平田ＳＣ・６Ｂ</t>
  </si>
  <si>
    <t>小田ＦＣ</t>
  </si>
  <si>
    <t>加古川たんぽぽ・カリオカ</t>
  </si>
  <si>
    <t>泉大津ＪＦＣ・α</t>
  </si>
  <si>
    <t>ＦＣ御国野エイムスター</t>
  </si>
  <si>
    <t>センチュリーＦＣ</t>
  </si>
  <si>
    <t>加古川たんぽぽ・アズーリ</t>
  </si>
  <si>
    <t>長尾・くずは光の子ＳＣ</t>
  </si>
  <si>
    <t>太子ＦＣＪｒ・Ｂ</t>
  </si>
  <si>
    <t>梶ＦＣ</t>
  </si>
  <si>
    <t>武庫・ティガー</t>
  </si>
  <si>
    <t>平岡北ＪＳＣ</t>
  </si>
  <si>
    <t>若草ＪＳＣ</t>
  </si>
  <si>
    <t>滝野ＪＳＣ</t>
  </si>
  <si>
    <t>三樹平田ＳＣ・４Ａ</t>
  </si>
  <si>
    <t>ルゼル羞恥心</t>
  </si>
  <si>
    <t>高砂レッドスター</t>
  </si>
  <si>
    <t>玉津ＦＣ</t>
  </si>
  <si>
    <t>PK(3-2)</t>
  </si>
  <si>
    <t>PK</t>
  </si>
  <si>
    <t>(3-1)</t>
  </si>
  <si>
    <t>(5-6)</t>
  </si>
  <si>
    <t>PK(4-3)</t>
  </si>
  <si>
    <t>PK(6-5)</t>
  </si>
  <si>
    <t>PK(1-3)</t>
  </si>
  <si>
    <t>Ａ・１位</t>
  </si>
  <si>
    <t>２位の内　　１位</t>
  </si>
  <si>
    <t>Ｉ・１位</t>
  </si>
  <si>
    <t>Ｅ・１位</t>
  </si>
  <si>
    <t>Ｈ・１位</t>
  </si>
  <si>
    <t>２位の内　　４位</t>
  </si>
  <si>
    <t>Ｌ・１位</t>
  </si>
  <si>
    <t>Ｄ・１位</t>
  </si>
  <si>
    <t>Ｃ・１位</t>
  </si>
  <si>
    <t>Ｋ・１位</t>
  </si>
  <si>
    <t>２位の内　　３位</t>
  </si>
  <si>
    <t>Ｇ・１位</t>
  </si>
  <si>
    <t>Ｆ・１位</t>
  </si>
  <si>
    <t>Ｊ・１位</t>
  </si>
  <si>
    <t>２位の内　　２位</t>
  </si>
  <si>
    <t>Ｂ・１位</t>
  </si>
  <si>
    <t>Ｍ.ＳＥＲＩＯ</t>
  </si>
  <si>
    <t>６年生以下・Ｂ決勝トーナメント</t>
  </si>
  <si>
    <t>PK(2-1)</t>
  </si>
  <si>
    <t>PK(4-5)</t>
  </si>
  <si>
    <t>PK(2-3)</t>
  </si>
  <si>
    <t>PK(1-3)</t>
  </si>
  <si>
    <t>２位の内　　５位</t>
  </si>
  <si>
    <t>３位の内　　５位</t>
  </si>
  <si>
    <t>３位の内　　１位</t>
  </si>
  <si>
    <t>２位の内　　９位</t>
  </si>
  <si>
    <t>２位の内　　１２位</t>
  </si>
  <si>
    <t>３位の内　　８位</t>
  </si>
  <si>
    <t>３位の内　　４位</t>
  </si>
  <si>
    <t>２位の内　　８位</t>
  </si>
  <si>
    <t>２位の内　　７位</t>
  </si>
  <si>
    <t>３位の内　　３位</t>
  </si>
  <si>
    <t>３位の内　　７位</t>
  </si>
  <si>
    <t>２位の内　　１１位</t>
  </si>
  <si>
    <t>２位の内　　１０位</t>
  </si>
  <si>
    <t>３位の内　　２位</t>
  </si>
  <si>
    <t>３位の内　　６位</t>
  </si>
  <si>
    <t>２位の内　　６位</t>
  </si>
  <si>
    <t>マリノＦＣ</t>
  </si>
  <si>
    <t>リバースＦＣ</t>
  </si>
  <si>
    <t>コイントス</t>
  </si>
  <si>
    <t>６年生以下・Ｃ決勝トーナメント</t>
  </si>
  <si>
    <t>PK(5-6)</t>
  </si>
  <si>
    <t>PK(4-5)</t>
  </si>
  <si>
    <t>３位の内　　９位</t>
  </si>
  <si>
    <t>Ｉ・４位</t>
  </si>
  <si>
    <t>Ｅ・４位</t>
  </si>
  <si>
    <t>Ａ・４位</t>
  </si>
  <si>
    <t>Ｄ・４位</t>
  </si>
  <si>
    <t>Ｌ・４位</t>
  </si>
  <si>
    <t>Ｈ・４位</t>
  </si>
  <si>
    <t>３位の内　　１２位</t>
  </si>
  <si>
    <t>３位の内　　１１位</t>
  </si>
  <si>
    <t>Ｇ・４位</t>
  </si>
  <si>
    <t>Ｋ・４位</t>
  </si>
  <si>
    <t>Ｃ・４位</t>
  </si>
  <si>
    <t>Ｂ・４位</t>
  </si>
  <si>
    <t>Ｆ・４位</t>
  </si>
  <si>
    <t>Ｊ・４位</t>
  </si>
  <si>
    <t>３位の内　　１０位</t>
  </si>
  <si>
    <t>leｚｅｌｅやわた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</si>
</sst>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[&lt;=999]000;[&lt;=99999]000\-00;000\-0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ck"/>
    </border>
    <border diagonalDown="1">
      <left>
        <color indexed="63"/>
      </left>
      <right>
        <color indexed="63"/>
      </right>
      <top style="medium"/>
      <bottom>
        <color indexed="63"/>
      </bottom>
      <diagonal style="thick"/>
    </border>
    <border diagonalDown="1">
      <left>
        <color indexed="63"/>
      </left>
      <right style="medium"/>
      <top style="medium"/>
      <bottom>
        <color indexed="63"/>
      </bottom>
      <diagonal style="thick"/>
    </border>
    <border diagonalDown="1">
      <left style="medium"/>
      <right>
        <color indexed="63"/>
      </right>
      <top>
        <color indexed="63"/>
      </top>
      <bottom style="medium"/>
      <diagonal style="thick"/>
    </border>
    <border diagonalDown="1">
      <left>
        <color indexed="63"/>
      </left>
      <right>
        <color indexed="63"/>
      </right>
      <top>
        <color indexed="63"/>
      </top>
      <bottom style="medium"/>
      <diagonal style="thick"/>
    </border>
    <border diagonalDown="1">
      <left>
        <color indexed="63"/>
      </left>
      <right style="medium"/>
      <top>
        <color indexed="63"/>
      </top>
      <bottom style="medium"/>
      <diagonal style="thick"/>
    </border>
    <border diagonalUp="1">
      <left style="medium"/>
      <right>
        <color indexed="63"/>
      </right>
      <top style="medium"/>
      <bottom>
        <color indexed="63"/>
      </bottom>
      <diagonal style="thick"/>
    </border>
    <border diagonalUp="1">
      <left>
        <color indexed="63"/>
      </left>
      <right>
        <color indexed="63"/>
      </right>
      <top style="medium"/>
      <bottom>
        <color indexed="63"/>
      </bottom>
      <diagonal style="thick"/>
    </border>
    <border diagonalUp="1">
      <left>
        <color indexed="63"/>
      </left>
      <right style="medium"/>
      <top style="medium"/>
      <bottom>
        <color indexed="63"/>
      </bottom>
      <diagonal style="thick"/>
    </border>
    <border diagonalUp="1">
      <left style="medium"/>
      <right>
        <color indexed="63"/>
      </right>
      <top>
        <color indexed="63"/>
      </top>
      <bottom style="medium"/>
      <diagonal style="thick"/>
    </border>
    <border diagonalUp="1">
      <left>
        <color indexed="63"/>
      </left>
      <right>
        <color indexed="63"/>
      </right>
      <top>
        <color indexed="63"/>
      </top>
      <bottom style="medium"/>
      <diagonal style="thick"/>
    </border>
    <border diagonalUp="1">
      <left>
        <color indexed="63"/>
      </left>
      <right style="medium"/>
      <top>
        <color indexed="63"/>
      </top>
      <bottom style="medium"/>
      <diagonal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left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Alignment="1">
      <alignment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8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vertical="center" textRotation="255" wrapText="1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0" xfId="0" applyNumberFormat="1" applyFont="1" applyFill="1" applyAlignment="1">
      <alignment horizontal="center" shrinkToFit="1"/>
    </xf>
    <xf numFmtId="0" fontId="5" fillId="24" borderId="20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shrinkToFit="1"/>
    </xf>
    <xf numFmtId="0" fontId="4" fillId="24" borderId="0" xfId="0" applyNumberFormat="1" applyFont="1" applyFill="1" applyAlignment="1">
      <alignment horizontal="center" shrinkToFit="1"/>
    </xf>
    <xf numFmtId="0" fontId="5" fillId="24" borderId="20" xfId="0" applyNumberFormat="1" applyFont="1" applyFill="1" applyBorder="1" applyAlignment="1">
      <alignment horizontal="center" shrinkToFit="1"/>
    </xf>
    <xf numFmtId="0" fontId="5" fillId="24" borderId="21" xfId="0" applyNumberFormat="1" applyFont="1" applyFill="1" applyBorder="1" applyAlignment="1">
      <alignment horizontal="center" shrinkToFit="1"/>
    </xf>
    <xf numFmtId="0" fontId="4" fillId="24" borderId="22" xfId="0" applyNumberFormat="1" applyFont="1" applyFill="1" applyBorder="1" applyAlignment="1">
      <alignment horizontal="center" shrinkToFit="1"/>
    </xf>
    <xf numFmtId="0" fontId="5" fillId="24" borderId="23" xfId="0" applyNumberFormat="1" applyFont="1" applyFill="1" applyBorder="1" applyAlignment="1">
      <alignment horizontal="center" shrinkToFit="1"/>
    </xf>
    <xf numFmtId="0" fontId="5" fillId="24" borderId="22" xfId="0" applyNumberFormat="1" applyFont="1" applyFill="1" applyBorder="1" applyAlignment="1">
      <alignment horizontal="center" shrinkToFit="1"/>
    </xf>
    <xf numFmtId="0" fontId="5" fillId="24" borderId="24" xfId="0" applyNumberFormat="1" applyFont="1" applyFill="1" applyBorder="1" applyAlignment="1">
      <alignment horizontal="center" shrinkToFit="1"/>
    </xf>
    <xf numFmtId="0" fontId="5" fillId="24" borderId="25" xfId="0" applyNumberFormat="1" applyFont="1" applyFill="1" applyBorder="1" applyAlignment="1">
      <alignment horizontal="center" shrinkToFit="1"/>
    </xf>
    <xf numFmtId="0" fontId="5" fillId="24" borderId="26" xfId="0" applyNumberFormat="1" applyFont="1" applyFill="1" applyBorder="1" applyAlignment="1">
      <alignment horizontal="center" shrinkToFit="1"/>
    </xf>
    <xf numFmtId="0" fontId="5" fillId="24" borderId="0" xfId="0" applyNumberFormat="1" applyFont="1" applyFill="1" applyBorder="1" applyAlignment="1">
      <alignment horizontal="center" vertical="center" wrapText="1" shrinkToFit="1"/>
    </xf>
    <xf numFmtId="0" fontId="9" fillId="24" borderId="12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8" xfId="0" applyFont="1" applyFill="1" applyBorder="1" applyAlignment="1">
      <alignment horizontal="center"/>
    </xf>
    <xf numFmtId="0" fontId="11" fillId="24" borderId="0" xfId="0" applyNumberFormat="1" applyFont="1" applyFill="1" applyAlignment="1">
      <alignment horizontal="center" vertic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left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0" fontId="8" fillId="24" borderId="0" xfId="0" applyNumberFormat="1" applyFont="1" applyFill="1" applyAlignment="1">
      <alignment horizontal="center" shrinkToFit="1"/>
    </xf>
    <xf numFmtId="0" fontId="8" fillId="24" borderId="12" xfId="0" applyFont="1" applyFill="1" applyBorder="1" applyAlignment="1">
      <alignment/>
    </xf>
    <xf numFmtId="0" fontId="0" fillId="24" borderId="0" xfId="0" applyNumberFormat="1" applyFont="1" applyFill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4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5" fillId="24" borderId="27" xfId="0" applyNumberFormat="1" applyFont="1" applyFill="1" applyBorder="1" applyAlignment="1">
      <alignment horizontal="center" shrinkToFit="1"/>
    </xf>
    <xf numFmtId="0" fontId="5" fillId="24" borderId="28" xfId="0" applyNumberFormat="1" applyFont="1" applyFill="1" applyBorder="1" applyAlignment="1">
      <alignment horizontal="center" shrinkToFit="1"/>
    </xf>
    <xf numFmtId="0" fontId="0" fillId="24" borderId="19" xfId="0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shrinkToFit="1"/>
    </xf>
    <xf numFmtId="0" fontId="5" fillId="24" borderId="29" xfId="0" applyNumberFormat="1" applyFont="1" applyFill="1" applyBorder="1" applyAlignment="1">
      <alignment horizontal="center" shrinkToFit="1"/>
    </xf>
    <xf numFmtId="0" fontId="5" fillId="24" borderId="30" xfId="0" applyNumberFormat="1" applyFont="1" applyFill="1" applyBorder="1" applyAlignment="1">
      <alignment horizontal="center" shrinkToFit="1"/>
    </xf>
    <xf numFmtId="0" fontId="5" fillId="24" borderId="31" xfId="0" applyNumberFormat="1" applyFont="1" applyFill="1" applyBorder="1" applyAlignment="1">
      <alignment horizontal="center" shrinkToFit="1"/>
    </xf>
    <xf numFmtId="0" fontId="5" fillId="24" borderId="32" xfId="0" applyNumberFormat="1" applyFont="1" applyFill="1" applyBorder="1" applyAlignment="1">
      <alignment horizontal="center" shrinkToFit="1"/>
    </xf>
    <xf numFmtId="0" fontId="10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24" borderId="0" xfId="0" applyFont="1" applyFill="1" applyBorder="1" applyAlignment="1">
      <alignment vertical="center" textRotation="255"/>
    </xf>
    <xf numFmtId="0" fontId="8" fillId="24" borderId="0" xfId="0" applyFont="1" applyFill="1" applyBorder="1" applyAlignment="1">
      <alignment vertical="center"/>
    </xf>
    <xf numFmtId="0" fontId="8" fillId="24" borderId="18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5" fillId="24" borderId="33" xfId="0" applyNumberFormat="1" applyFont="1" applyFill="1" applyBorder="1" applyAlignment="1">
      <alignment horizontal="center" shrinkToFit="1"/>
    </xf>
    <xf numFmtId="0" fontId="4" fillId="24" borderId="33" xfId="0" applyNumberFormat="1" applyFont="1" applyFill="1" applyBorder="1" applyAlignment="1">
      <alignment horizontal="center" shrinkToFit="1"/>
    </xf>
    <xf numFmtId="0" fontId="5" fillId="24" borderId="34" xfId="0" applyNumberFormat="1" applyFont="1" applyFill="1" applyBorder="1" applyAlignment="1">
      <alignment horizontal="center" shrinkToFit="1"/>
    </xf>
    <xf numFmtId="0" fontId="4" fillId="24" borderId="34" xfId="0" applyNumberFormat="1" applyFont="1" applyFill="1" applyBorder="1" applyAlignment="1">
      <alignment horizontal="center" shrinkToFit="1"/>
    </xf>
    <xf numFmtId="0" fontId="5" fillId="24" borderId="35" xfId="0" applyNumberFormat="1" applyFont="1" applyFill="1" applyBorder="1" applyAlignment="1">
      <alignment horizontal="center" shrinkToFit="1"/>
    </xf>
    <xf numFmtId="0" fontId="4" fillId="24" borderId="35" xfId="0" applyNumberFormat="1" applyFont="1" applyFill="1" applyBorder="1" applyAlignment="1">
      <alignment horizontal="center" shrinkToFit="1"/>
    </xf>
    <xf numFmtId="0" fontId="4" fillId="24" borderId="26" xfId="0" applyNumberFormat="1" applyFont="1" applyFill="1" applyBorder="1" applyAlignment="1">
      <alignment horizontal="center" shrinkToFit="1"/>
    </xf>
    <xf numFmtId="0" fontId="5" fillId="24" borderId="22" xfId="0" applyNumberFormat="1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38" xfId="0" applyFill="1" applyBorder="1" applyAlignment="1">
      <alignment/>
    </xf>
    <xf numFmtId="0" fontId="8" fillId="24" borderId="18" xfId="0" applyFont="1" applyFill="1" applyBorder="1" applyAlignment="1">
      <alignment horizontal="center"/>
    </xf>
    <xf numFmtId="0" fontId="8" fillId="24" borderId="39" xfId="0" applyFont="1" applyFill="1" applyBorder="1" applyAlignment="1">
      <alignment/>
    </xf>
    <xf numFmtId="0" fontId="8" fillId="24" borderId="40" xfId="0" applyFont="1" applyFill="1" applyBorder="1" applyAlignment="1">
      <alignment/>
    </xf>
    <xf numFmtId="0" fontId="8" fillId="24" borderId="41" xfId="0" applyFont="1" applyFill="1" applyBorder="1" applyAlignment="1">
      <alignment/>
    </xf>
    <xf numFmtId="0" fontId="8" fillId="24" borderId="41" xfId="0" applyFont="1" applyFill="1" applyBorder="1" applyAlignment="1">
      <alignment/>
    </xf>
    <xf numFmtId="0" fontId="8" fillId="24" borderId="39" xfId="0" applyFont="1" applyFill="1" applyBorder="1" applyAlignment="1">
      <alignment horizontal="center"/>
    </xf>
    <xf numFmtId="0" fontId="8" fillId="24" borderId="42" xfId="0" applyFont="1" applyFill="1" applyBorder="1" applyAlignment="1">
      <alignment/>
    </xf>
    <xf numFmtId="0" fontId="8" fillId="24" borderId="42" xfId="0" applyFont="1" applyFill="1" applyBorder="1" applyAlignment="1">
      <alignment/>
    </xf>
    <xf numFmtId="0" fontId="9" fillId="24" borderId="41" xfId="0" applyFont="1" applyFill="1" applyBorder="1" applyAlignment="1">
      <alignment horizontal="center"/>
    </xf>
    <xf numFmtId="0" fontId="9" fillId="24" borderId="42" xfId="0" applyFont="1" applyFill="1" applyBorder="1" applyAlignment="1">
      <alignment/>
    </xf>
    <xf numFmtId="0" fontId="9" fillId="24" borderId="39" xfId="0" applyFont="1" applyFill="1" applyBorder="1" applyAlignment="1">
      <alignment horizontal="center"/>
    </xf>
    <xf numFmtId="0" fontId="9" fillId="24" borderId="41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0" fillId="24" borderId="39" xfId="0" applyFill="1" applyBorder="1" applyAlignment="1">
      <alignment/>
    </xf>
    <xf numFmtId="0" fontId="5" fillId="24" borderId="40" xfId="0" applyFont="1" applyFill="1" applyBorder="1" applyAlignment="1">
      <alignment/>
    </xf>
    <xf numFmtId="0" fontId="9" fillId="24" borderId="41" xfId="0" applyFont="1" applyFill="1" applyBorder="1" applyAlignment="1">
      <alignment/>
    </xf>
    <xf numFmtId="0" fontId="5" fillId="24" borderId="41" xfId="0" applyFont="1" applyFill="1" applyBorder="1" applyAlignment="1">
      <alignment/>
    </xf>
    <xf numFmtId="0" fontId="5" fillId="24" borderId="43" xfId="0" applyFont="1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4" xfId="0" applyFont="1" applyFill="1" applyBorder="1" applyAlignment="1">
      <alignment/>
    </xf>
    <xf numFmtId="0" fontId="4" fillId="24" borderId="39" xfId="0" applyFont="1" applyFill="1" applyBorder="1" applyAlignment="1">
      <alignment horizontal="right"/>
    </xf>
    <xf numFmtId="0" fontId="4" fillId="24" borderId="39" xfId="0" applyFont="1" applyFill="1" applyBorder="1" applyAlignment="1">
      <alignment/>
    </xf>
    <xf numFmtId="0" fontId="4" fillId="24" borderId="44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0" fontId="5" fillId="24" borderId="45" xfId="0" applyFont="1" applyFill="1" applyBorder="1" applyAlignment="1">
      <alignment/>
    </xf>
    <xf numFmtId="0" fontId="0" fillId="24" borderId="42" xfId="0" applyFill="1" applyBorder="1" applyAlignment="1">
      <alignment/>
    </xf>
    <xf numFmtId="0" fontId="9" fillId="24" borderId="11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5" fillId="24" borderId="46" xfId="0" applyFont="1" applyFill="1" applyBorder="1" applyAlignment="1">
      <alignment/>
    </xf>
    <xf numFmtId="0" fontId="5" fillId="24" borderId="47" xfId="0" applyFont="1" applyFill="1" applyBorder="1" applyAlignment="1">
      <alignment/>
    </xf>
    <xf numFmtId="0" fontId="4" fillId="24" borderId="42" xfId="0" applyFont="1" applyFill="1" applyBorder="1" applyAlignment="1">
      <alignment horizontal="right"/>
    </xf>
    <xf numFmtId="0" fontId="5" fillId="24" borderId="48" xfId="0" applyFont="1" applyFill="1" applyBorder="1" applyAlignment="1">
      <alignment/>
    </xf>
    <xf numFmtId="0" fontId="5" fillId="24" borderId="49" xfId="0" applyNumberFormat="1" applyFont="1" applyFill="1" applyBorder="1" applyAlignment="1">
      <alignment horizontal="center" vertical="center" shrinkToFit="1"/>
    </xf>
    <xf numFmtId="0" fontId="5" fillId="24" borderId="34" xfId="0" applyNumberFormat="1" applyFont="1" applyFill="1" applyBorder="1" applyAlignment="1">
      <alignment horizontal="center" vertical="center" shrinkToFit="1"/>
    </xf>
    <xf numFmtId="0" fontId="5" fillId="24" borderId="50" xfId="0" applyNumberFormat="1" applyFont="1" applyFill="1" applyBorder="1" applyAlignment="1">
      <alignment horizontal="center" vertical="center" shrinkToFit="1"/>
    </xf>
    <xf numFmtId="0" fontId="5" fillId="24" borderId="51" xfId="0" applyNumberFormat="1" applyFont="1" applyFill="1" applyBorder="1" applyAlignment="1">
      <alignment horizontal="center" vertical="center" shrinkToFit="1"/>
    </xf>
    <xf numFmtId="0" fontId="4" fillId="24" borderId="32" xfId="0" applyNumberFormat="1" applyFont="1" applyFill="1" applyBorder="1" applyAlignment="1">
      <alignment horizontal="center"/>
    </xf>
    <xf numFmtId="0" fontId="4" fillId="24" borderId="52" xfId="0" applyNumberFormat="1" applyFont="1" applyFill="1" applyBorder="1" applyAlignment="1">
      <alignment horizontal="center"/>
    </xf>
    <xf numFmtId="0" fontId="4" fillId="24" borderId="53" xfId="0" applyNumberFormat="1" applyFont="1" applyFill="1" applyBorder="1" applyAlignment="1">
      <alignment horizontal="center"/>
    </xf>
    <xf numFmtId="0" fontId="5" fillId="24" borderId="54" xfId="0" applyNumberFormat="1" applyFont="1" applyFill="1" applyBorder="1" applyAlignment="1">
      <alignment horizontal="center" shrinkToFit="1"/>
    </xf>
    <xf numFmtId="0" fontId="5" fillId="24" borderId="55" xfId="0" applyNumberFormat="1" applyFont="1" applyFill="1" applyBorder="1" applyAlignment="1">
      <alignment horizontal="center" shrinkToFit="1"/>
    </xf>
    <xf numFmtId="0" fontId="4" fillId="24" borderId="32" xfId="0" applyNumberFormat="1" applyFont="1" applyFill="1" applyBorder="1" applyAlignment="1">
      <alignment horizontal="center" shrinkToFit="1"/>
    </xf>
    <xf numFmtId="0" fontId="4" fillId="24" borderId="53" xfId="0" applyNumberFormat="1" applyFont="1" applyFill="1" applyBorder="1" applyAlignment="1">
      <alignment horizontal="center" shrinkToFit="1"/>
    </xf>
    <xf numFmtId="0" fontId="5" fillId="24" borderId="56" xfId="0" applyNumberFormat="1" applyFont="1" applyFill="1" applyBorder="1" applyAlignment="1">
      <alignment horizontal="center" vertical="center" shrinkToFit="1"/>
    </xf>
    <xf numFmtId="0" fontId="5" fillId="24" borderId="40" xfId="0" applyFont="1" applyFill="1" applyBorder="1" applyAlignment="1">
      <alignment/>
    </xf>
    <xf numFmtId="0" fontId="4" fillId="24" borderId="41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2" xfId="0" applyFont="1" applyFill="1" applyBorder="1" applyAlignment="1">
      <alignment/>
    </xf>
    <xf numFmtId="0" fontId="0" fillId="24" borderId="44" xfId="0" applyFill="1" applyBorder="1" applyAlignment="1">
      <alignment/>
    </xf>
    <xf numFmtId="0" fontId="7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5" fillId="24" borderId="42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0" fontId="0" fillId="24" borderId="41" xfId="0" applyFont="1" applyFill="1" applyBorder="1" applyAlignment="1">
      <alignment horizontal="center"/>
    </xf>
    <xf numFmtId="0" fontId="7" fillId="24" borderId="41" xfId="0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0" fontId="5" fillId="24" borderId="57" xfId="0" applyNumberFormat="1" applyFont="1" applyFill="1" applyBorder="1" applyAlignment="1">
      <alignment horizontal="center" vertical="center" shrinkToFit="1"/>
    </xf>
    <xf numFmtId="0" fontId="5" fillId="24" borderId="58" xfId="0" applyNumberFormat="1" applyFont="1" applyFill="1" applyBorder="1" applyAlignment="1">
      <alignment horizontal="center" vertical="center" shrinkToFit="1"/>
    </xf>
    <xf numFmtId="0" fontId="5" fillId="24" borderId="59" xfId="0" applyNumberFormat="1" applyFont="1" applyFill="1" applyBorder="1" applyAlignment="1">
      <alignment horizontal="center" shrinkToFit="1"/>
    </xf>
    <xf numFmtId="0" fontId="5" fillId="24" borderId="60" xfId="0" applyNumberFormat="1" applyFont="1" applyFill="1" applyBorder="1" applyAlignment="1">
      <alignment horizont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5" fillId="24" borderId="52" xfId="0" applyNumberFormat="1" applyFont="1" applyFill="1" applyBorder="1" applyAlignment="1">
      <alignment horizontal="center" vertical="center" shrinkToFit="1"/>
    </xf>
    <xf numFmtId="0" fontId="5" fillId="24" borderId="27" xfId="0" applyNumberFormat="1" applyFont="1" applyFill="1" applyBorder="1" applyAlignment="1">
      <alignment horizontal="center" vertical="center" shrinkToFit="1"/>
    </xf>
    <xf numFmtId="0" fontId="5" fillId="24" borderId="28" xfId="0" applyNumberFormat="1" applyFont="1" applyFill="1" applyBorder="1" applyAlignment="1">
      <alignment horizontal="center" vertical="center" shrinkToFit="1"/>
    </xf>
    <xf numFmtId="0" fontId="5" fillId="24" borderId="27" xfId="0" applyNumberFormat="1" applyFont="1" applyFill="1" applyBorder="1" applyAlignment="1">
      <alignment horizontal="center" shrinkToFit="1"/>
    </xf>
    <xf numFmtId="0" fontId="5" fillId="24" borderId="28" xfId="0" applyNumberFormat="1" applyFont="1" applyFill="1" applyBorder="1" applyAlignment="1">
      <alignment horizontal="center" shrinkToFit="1"/>
    </xf>
    <xf numFmtId="0" fontId="5" fillId="24" borderId="61" xfId="0" applyNumberFormat="1" applyFont="1" applyFill="1" applyBorder="1" applyAlignment="1">
      <alignment horizontal="center" shrinkToFit="1"/>
    </xf>
    <xf numFmtId="0" fontId="5" fillId="24" borderId="62" xfId="0" applyNumberFormat="1" applyFont="1" applyFill="1" applyBorder="1" applyAlignment="1">
      <alignment horizontal="center" shrinkToFit="1"/>
    </xf>
    <xf numFmtId="0" fontId="5" fillId="24" borderId="63" xfId="0" applyNumberFormat="1" applyFont="1" applyFill="1" applyBorder="1" applyAlignment="1">
      <alignment horizontal="center" shrinkToFit="1"/>
    </xf>
    <xf numFmtId="0" fontId="5" fillId="24" borderId="64" xfId="0" applyNumberFormat="1" applyFont="1" applyFill="1" applyBorder="1" applyAlignment="1">
      <alignment horizontal="center" shrinkToFit="1"/>
    </xf>
    <xf numFmtId="0" fontId="5" fillId="24" borderId="65" xfId="0" applyNumberFormat="1" applyFont="1" applyFill="1" applyBorder="1" applyAlignment="1">
      <alignment horizontal="center" shrinkToFit="1"/>
    </xf>
    <xf numFmtId="0" fontId="5" fillId="24" borderId="66" xfId="0" applyNumberFormat="1" applyFont="1" applyFill="1" applyBorder="1" applyAlignment="1">
      <alignment horizontal="center" shrinkToFit="1"/>
    </xf>
    <xf numFmtId="0" fontId="5" fillId="24" borderId="53" xfId="0" applyNumberFormat="1" applyFont="1" applyFill="1" applyBorder="1" applyAlignment="1">
      <alignment horizontal="center" vertical="center" shrinkToFit="1"/>
    </xf>
    <xf numFmtId="0" fontId="4" fillId="21" borderId="0" xfId="0" applyNumberFormat="1" applyFont="1" applyFill="1" applyAlignment="1">
      <alignment horizontal="center" shrinkToFit="1"/>
    </xf>
    <xf numFmtId="0" fontId="0" fillId="24" borderId="27" xfId="0" applyNumberFormat="1" applyFill="1" applyBorder="1" applyAlignment="1">
      <alignment horizontal="center" shrinkToFit="1"/>
    </xf>
    <xf numFmtId="0" fontId="5" fillId="24" borderId="67" xfId="0" applyNumberFormat="1" applyFont="1" applyFill="1" applyBorder="1" applyAlignment="1">
      <alignment horizontal="center" vertical="center" shrinkToFit="1"/>
    </xf>
    <xf numFmtId="0" fontId="5" fillId="24" borderId="68" xfId="0" applyNumberFormat="1" applyFont="1" applyFill="1" applyBorder="1" applyAlignment="1">
      <alignment horizontal="center" vertical="center" shrinkToFit="1"/>
    </xf>
    <xf numFmtId="0" fontId="5" fillId="24" borderId="33" xfId="0" applyNumberFormat="1" applyFont="1" applyFill="1" applyBorder="1" applyAlignment="1">
      <alignment horizontal="center" vertical="center" shrinkToFit="1"/>
    </xf>
    <xf numFmtId="0" fontId="5" fillId="24" borderId="69" xfId="0" applyNumberFormat="1" applyFont="1" applyFill="1" applyBorder="1" applyAlignment="1">
      <alignment horizontal="center" vertical="center" shrinkToFit="1"/>
    </xf>
    <xf numFmtId="0" fontId="5" fillId="24" borderId="70" xfId="0" applyNumberFormat="1" applyFont="1" applyFill="1" applyBorder="1" applyAlignment="1">
      <alignment horizontal="center" vertical="center" shrinkToFit="1"/>
    </xf>
    <xf numFmtId="0" fontId="8" fillId="24" borderId="49" xfId="0" applyFont="1" applyFill="1" applyBorder="1" applyAlignment="1">
      <alignment horizontal="center" vertical="center" shrinkToFit="1"/>
    </xf>
    <xf numFmtId="0" fontId="8" fillId="24" borderId="70" xfId="0" applyFont="1" applyFill="1" applyBorder="1" applyAlignment="1">
      <alignment horizontal="center" vertical="center" shrinkToFit="1"/>
    </xf>
    <xf numFmtId="0" fontId="5" fillId="24" borderId="49" xfId="0" applyFont="1" applyFill="1" applyBorder="1" applyAlignment="1">
      <alignment horizontal="center" vertical="center" shrinkToFit="1"/>
    </xf>
    <xf numFmtId="0" fontId="5" fillId="24" borderId="70" xfId="0" applyFont="1" applyFill="1" applyBorder="1" applyAlignment="1">
      <alignment horizontal="center" vertical="center" shrinkToFit="1"/>
    </xf>
    <xf numFmtId="0" fontId="5" fillId="24" borderId="0" xfId="0" applyNumberFormat="1" applyFont="1" applyFill="1" applyAlignment="1">
      <alignment horizontal="center" shrinkToFit="1"/>
    </xf>
    <xf numFmtId="0" fontId="5" fillId="24" borderId="71" xfId="0" applyNumberFormat="1" applyFont="1" applyFill="1" applyBorder="1" applyAlignment="1">
      <alignment horizontal="center" vertical="center" shrinkToFit="1"/>
    </xf>
    <xf numFmtId="0" fontId="5" fillId="24" borderId="35" xfId="0" applyNumberFormat="1" applyFont="1" applyFill="1" applyBorder="1" applyAlignment="1">
      <alignment horizontal="center" vertical="center" shrinkToFit="1"/>
    </xf>
    <xf numFmtId="0" fontId="8" fillId="24" borderId="49" xfId="0" applyNumberFormat="1" applyFont="1" applyFill="1" applyBorder="1" applyAlignment="1">
      <alignment horizontal="center" vertical="center" shrinkToFit="1"/>
    </xf>
    <xf numFmtId="0" fontId="8" fillId="24" borderId="70" xfId="0" applyNumberFormat="1" applyFont="1" applyFill="1" applyBorder="1" applyAlignment="1">
      <alignment horizontal="center" vertical="center" shrinkToFit="1"/>
    </xf>
    <xf numFmtId="0" fontId="5" fillId="24" borderId="71" xfId="0" applyFont="1" applyFill="1" applyBorder="1" applyAlignment="1">
      <alignment horizontal="center" vertical="center" shrinkToFit="1"/>
    </xf>
    <xf numFmtId="0" fontId="5" fillId="24" borderId="72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vertical="center" shrinkToFit="1"/>
    </xf>
    <xf numFmtId="0" fontId="5" fillId="24" borderId="72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left" shrinkToFit="1"/>
    </xf>
    <xf numFmtId="0" fontId="4" fillId="24" borderId="22" xfId="0" applyNumberFormat="1" applyFont="1" applyFill="1" applyBorder="1" applyAlignment="1">
      <alignment horizontal="center"/>
    </xf>
    <xf numFmtId="0" fontId="5" fillId="24" borderId="73" xfId="0" applyNumberFormat="1" applyFont="1" applyFill="1" applyBorder="1" applyAlignment="1">
      <alignment horizontal="center" shrinkToFit="1"/>
    </xf>
    <xf numFmtId="0" fontId="5" fillId="24" borderId="74" xfId="0" applyNumberFormat="1" applyFont="1" applyFill="1" applyBorder="1" applyAlignment="1">
      <alignment horizontal="center" shrinkToFit="1"/>
    </xf>
    <xf numFmtId="0" fontId="5" fillId="24" borderId="75" xfId="0" applyNumberFormat="1" applyFont="1" applyFill="1" applyBorder="1" applyAlignment="1">
      <alignment horizontal="center" shrinkToFit="1"/>
    </xf>
    <xf numFmtId="0" fontId="5" fillId="24" borderId="76" xfId="0" applyNumberFormat="1" applyFont="1" applyFill="1" applyBorder="1" applyAlignment="1">
      <alignment horizontal="center" shrinkToFit="1"/>
    </xf>
    <xf numFmtId="0" fontId="5" fillId="24" borderId="77" xfId="0" applyNumberFormat="1" applyFont="1" applyFill="1" applyBorder="1" applyAlignment="1">
      <alignment horizontal="center" shrinkToFit="1"/>
    </xf>
    <xf numFmtId="0" fontId="5" fillId="24" borderId="78" xfId="0" applyNumberFormat="1" applyFont="1" applyFill="1" applyBorder="1" applyAlignment="1">
      <alignment horizontal="center" shrinkToFit="1"/>
    </xf>
    <xf numFmtId="0" fontId="5" fillId="24" borderId="79" xfId="0" applyNumberFormat="1" applyFont="1" applyFill="1" applyBorder="1" applyAlignment="1">
      <alignment horizontal="center" shrinkToFit="1"/>
    </xf>
    <xf numFmtId="0" fontId="5" fillId="24" borderId="80" xfId="0" applyNumberFormat="1" applyFont="1" applyFill="1" applyBorder="1" applyAlignment="1">
      <alignment horizontal="center" shrinkToFit="1"/>
    </xf>
    <xf numFmtId="0" fontId="5" fillId="24" borderId="81" xfId="0" applyNumberFormat="1" applyFont="1" applyFill="1" applyBorder="1" applyAlignment="1">
      <alignment horizontal="center" shrinkToFit="1"/>
    </xf>
    <xf numFmtId="0" fontId="5" fillId="24" borderId="82" xfId="0" applyNumberFormat="1" applyFont="1" applyFill="1" applyBorder="1" applyAlignment="1">
      <alignment horizontal="center" shrinkToFit="1"/>
    </xf>
    <xf numFmtId="0" fontId="5" fillId="24" borderId="83" xfId="0" applyNumberFormat="1" applyFont="1" applyFill="1" applyBorder="1" applyAlignment="1">
      <alignment horizontal="center" shrinkToFit="1"/>
    </xf>
    <xf numFmtId="0" fontId="5" fillId="24" borderId="84" xfId="0" applyNumberFormat="1" applyFont="1" applyFill="1" applyBorder="1" applyAlignment="1">
      <alignment horizontal="center" shrinkToFit="1"/>
    </xf>
    <xf numFmtId="0" fontId="0" fillId="24" borderId="0" xfId="0" applyNumberFormat="1" applyFont="1" applyFill="1" applyAlignment="1">
      <alignment horizontal="center"/>
    </xf>
    <xf numFmtId="0" fontId="4" fillId="24" borderId="0" xfId="0" applyNumberFormat="1" applyFont="1" applyFill="1" applyAlignment="1">
      <alignment horizontal="left" shrinkToFit="1"/>
    </xf>
    <xf numFmtId="20" fontId="5" fillId="24" borderId="56" xfId="0" applyNumberFormat="1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85" xfId="0" applyNumberFormat="1" applyFont="1" applyFill="1" applyBorder="1" applyAlignment="1">
      <alignment horizontal="center" vertical="center" shrinkToFit="1"/>
    </xf>
    <xf numFmtId="0" fontId="5" fillId="24" borderId="86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5" fillId="24" borderId="26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1" fillId="24" borderId="0" xfId="0" applyFont="1" applyFill="1" applyAlignment="1">
      <alignment vertical="center" textRotation="255" wrapText="1"/>
    </xf>
    <xf numFmtId="0" fontId="8" fillId="24" borderId="11" xfId="0" applyFont="1" applyFill="1" applyBorder="1" applyAlignment="1">
      <alignment horizontal="center" vertical="top" textRotation="255"/>
    </xf>
    <xf numFmtId="0" fontId="8" fillId="24" borderId="13" xfId="0" applyFont="1" applyFill="1" applyBorder="1" applyAlignment="1">
      <alignment horizontal="center" vertical="top" textRotation="255"/>
    </xf>
    <xf numFmtId="0" fontId="8" fillId="24" borderId="14" xfId="0" applyFont="1" applyFill="1" applyBorder="1" applyAlignment="1">
      <alignment horizontal="center" vertical="top" textRotation="255"/>
    </xf>
    <xf numFmtId="0" fontId="8" fillId="24" borderId="18" xfId="0" applyFont="1" applyFill="1" applyBorder="1" applyAlignment="1">
      <alignment horizontal="center" vertical="top" textRotation="255"/>
    </xf>
    <xf numFmtId="0" fontId="8" fillId="24" borderId="87" xfId="0" applyFont="1" applyFill="1" applyBorder="1" applyAlignment="1">
      <alignment horizontal="center" vertical="top" textRotation="255"/>
    </xf>
    <xf numFmtId="0" fontId="8" fillId="24" borderId="10" xfId="0" applyFont="1" applyFill="1" applyBorder="1" applyAlignment="1">
      <alignment horizontal="center" vertical="top" textRotation="255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Alignment="1">
      <alignment horizontal="center" vertical="top" textRotation="255"/>
    </xf>
    <xf numFmtId="0" fontId="7" fillId="24" borderId="39" xfId="0" applyFont="1" applyFill="1" applyBorder="1" applyAlignment="1">
      <alignment horizontal="right"/>
    </xf>
    <xf numFmtId="0" fontId="8" fillId="24" borderId="11" xfId="0" applyFont="1" applyFill="1" applyBorder="1" applyAlignment="1">
      <alignment horizontal="center" vertical="top" textRotation="255" shrinkToFit="1"/>
    </xf>
    <xf numFmtId="0" fontId="8" fillId="24" borderId="13" xfId="0" applyFont="1" applyFill="1" applyBorder="1" applyAlignment="1">
      <alignment horizontal="center" vertical="top" textRotation="255" shrinkToFit="1"/>
    </xf>
    <xf numFmtId="0" fontId="8" fillId="24" borderId="14" xfId="0" applyFont="1" applyFill="1" applyBorder="1" applyAlignment="1">
      <alignment horizontal="center" vertical="top" textRotation="255" shrinkToFit="1"/>
    </xf>
    <xf numFmtId="0" fontId="8" fillId="24" borderId="18" xfId="0" applyFont="1" applyFill="1" applyBorder="1" applyAlignment="1">
      <alignment horizontal="center" vertical="top" textRotation="255" shrinkToFit="1"/>
    </xf>
    <xf numFmtId="0" fontId="8" fillId="24" borderId="87" xfId="0" applyFont="1" applyFill="1" applyBorder="1" applyAlignment="1">
      <alignment horizontal="center" vertical="top" textRotation="255" shrinkToFit="1"/>
    </xf>
    <xf numFmtId="0" fontId="8" fillId="24" borderId="10" xfId="0" applyFont="1" applyFill="1" applyBorder="1" applyAlignment="1">
      <alignment horizontal="center" vertical="top" textRotation="255" shrinkToFit="1"/>
    </xf>
    <xf numFmtId="0" fontId="10" fillId="24" borderId="11" xfId="0" applyFont="1" applyFill="1" applyBorder="1" applyAlignment="1">
      <alignment horizontal="center" vertical="top" textRotation="255"/>
    </xf>
    <xf numFmtId="0" fontId="10" fillId="24" borderId="13" xfId="0" applyFont="1" applyFill="1" applyBorder="1" applyAlignment="1">
      <alignment horizontal="center" vertical="top" textRotation="255"/>
    </xf>
    <xf numFmtId="0" fontId="10" fillId="24" borderId="14" xfId="0" applyFont="1" applyFill="1" applyBorder="1" applyAlignment="1">
      <alignment horizontal="center" vertical="top" textRotation="255"/>
    </xf>
    <xf numFmtId="0" fontId="10" fillId="24" borderId="18" xfId="0" applyFont="1" applyFill="1" applyBorder="1" applyAlignment="1">
      <alignment horizontal="center" vertical="top" textRotation="255"/>
    </xf>
    <xf numFmtId="0" fontId="10" fillId="24" borderId="87" xfId="0" applyFont="1" applyFill="1" applyBorder="1" applyAlignment="1">
      <alignment horizontal="center" vertical="top" textRotation="255"/>
    </xf>
    <xf numFmtId="0" fontId="10" fillId="24" borderId="10" xfId="0" applyFont="1" applyFill="1" applyBorder="1" applyAlignment="1">
      <alignment horizontal="center" vertical="top" textRotation="255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top" textRotation="255"/>
    </xf>
    <xf numFmtId="0" fontId="0" fillId="24" borderId="13" xfId="0" applyFont="1" applyFill="1" applyBorder="1" applyAlignment="1">
      <alignment horizontal="center" vertical="top" textRotation="255"/>
    </xf>
    <xf numFmtId="0" fontId="0" fillId="24" borderId="14" xfId="0" applyFont="1" applyFill="1" applyBorder="1" applyAlignment="1">
      <alignment horizontal="center" vertical="top" textRotation="255"/>
    </xf>
    <xf numFmtId="0" fontId="0" fillId="24" borderId="18" xfId="0" applyFont="1" applyFill="1" applyBorder="1" applyAlignment="1">
      <alignment horizontal="center" vertical="top" textRotation="255"/>
    </xf>
    <xf numFmtId="0" fontId="0" fillId="24" borderId="87" xfId="0" applyFont="1" applyFill="1" applyBorder="1" applyAlignment="1">
      <alignment horizontal="center" vertical="top" textRotation="255"/>
    </xf>
    <xf numFmtId="0" fontId="0" fillId="24" borderId="10" xfId="0" applyFont="1" applyFill="1" applyBorder="1" applyAlignment="1">
      <alignment horizontal="center" vertical="top" textRotation="255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 horizontal="left"/>
    </xf>
    <xf numFmtId="0" fontId="12" fillId="24" borderId="11" xfId="0" applyFont="1" applyFill="1" applyBorder="1" applyAlignment="1">
      <alignment horizontal="center" vertical="top" textRotation="255"/>
    </xf>
    <xf numFmtId="0" fontId="12" fillId="24" borderId="13" xfId="0" applyFont="1" applyFill="1" applyBorder="1" applyAlignment="1">
      <alignment horizontal="center" vertical="top" textRotation="255"/>
    </xf>
    <xf numFmtId="0" fontId="12" fillId="24" borderId="14" xfId="0" applyFont="1" applyFill="1" applyBorder="1" applyAlignment="1">
      <alignment horizontal="center" vertical="top" textRotation="255"/>
    </xf>
    <xf numFmtId="0" fontId="12" fillId="24" borderId="18" xfId="0" applyFont="1" applyFill="1" applyBorder="1" applyAlignment="1">
      <alignment horizontal="center" vertical="top" textRotation="255"/>
    </xf>
    <xf numFmtId="0" fontId="12" fillId="24" borderId="87" xfId="0" applyFont="1" applyFill="1" applyBorder="1" applyAlignment="1">
      <alignment horizontal="center" vertical="top" textRotation="255"/>
    </xf>
    <xf numFmtId="0" fontId="12" fillId="24" borderId="10" xfId="0" applyFont="1" applyFill="1" applyBorder="1" applyAlignment="1">
      <alignment horizontal="center" vertical="top" textRotation="255"/>
    </xf>
    <xf numFmtId="0" fontId="7" fillId="24" borderId="16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7" fillId="24" borderId="12" xfId="0" applyFont="1" applyFill="1" applyBorder="1" applyAlignment="1">
      <alignment horizontal="left"/>
    </xf>
    <xf numFmtId="0" fontId="30" fillId="24" borderId="11" xfId="0" applyFont="1" applyFill="1" applyBorder="1" applyAlignment="1">
      <alignment horizontal="center" vertical="top" textRotation="255"/>
    </xf>
    <xf numFmtId="0" fontId="30" fillId="24" borderId="13" xfId="0" applyFont="1" applyFill="1" applyBorder="1" applyAlignment="1">
      <alignment horizontal="center" vertical="top" textRotation="255"/>
    </xf>
    <xf numFmtId="0" fontId="30" fillId="24" borderId="14" xfId="0" applyFont="1" applyFill="1" applyBorder="1" applyAlignment="1">
      <alignment horizontal="center" vertical="top" textRotation="255"/>
    </xf>
    <xf numFmtId="0" fontId="30" fillId="24" borderId="18" xfId="0" applyFont="1" applyFill="1" applyBorder="1" applyAlignment="1">
      <alignment horizontal="center" vertical="top" textRotation="255"/>
    </xf>
    <xf numFmtId="0" fontId="30" fillId="24" borderId="87" xfId="0" applyFont="1" applyFill="1" applyBorder="1" applyAlignment="1">
      <alignment horizontal="center" vertical="top" textRotation="255"/>
    </xf>
    <xf numFmtId="0" fontId="30" fillId="24" borderId="10" xfId="0" applyFont="1" applyFill="1" applyBorder="1" applyAlignment="1">
      <alignment horizontal="center" vertical="top" textRotation="255"/>
    </xf>
    <xf numFmtId="0" fontId="0" fillId="24" borderId="11" xfId="0" applyFont="1" applyFill="1" applyBorder="1" applyAlignment="1">
      <alignment horizontal="center" vertical="top" textRotation="255" shrinkToFit="1"/>
    </xf>
    <xf numFmtId="0" fontId="0" fillId="24" borderId="13" xfId="0" applyFont="1" applyFill="1" applyBorder="1" applyAlignment="1">
      <alignment horizontal="center" vertical="top" textRotation="255" shrinkToFit="1"/>
    </xf>
    <xf numFmtId="0" fontId="0" fillId="24" borderId="14" xfId="0" applyFont="1" applyFill="1" applyBorder="1" applyAlignment="1">
      <alignment horizontal="center" vertical="top" textRotation="255" shrinkToFit="1"/>
    </xf>
    <xf numFmtId="0" fontId="0" fillId="24" borderId="18" xfId="0" applyFont="1" applyFill="1" applyBorder="1" applyAlignment="1">
      <alignment horizontal="center" vertical="top" textRotation="255" shrinkToFit="1"/>
    </xf>
    <xf numFmtId="0" fontId="0" fillId="24" borderId="87" xfId="0" applyFont="1" applyFill="1" applyBorder="1" applyAlignment="1">
      <alignment horizontal="center" vertical="top" textRotation="255" shrinkToFit="1"/>
    </xf>
    <xf numFmtId="0" fontId="0" fillId="24" borderId="10" xfId="0" applyFont="1" applyFill="1" applyBorder="1" applyAlignment="1">
      <alignment horizontal="center" vertical="top" textRotation="255" shrinkToFit="1"/>
    </xf>
    <xf numFmtId="0" fontId="7" fillId="24" borderId="12" xfId="0" applyFont="1" applyFill="1" applyBorder="1" applyAlignment="1">
      <alignment horizontal="right"/>
    </xf>
    <xf numFmtId="0" fontId="9" fillId="24" borderId="11" xfId="0" applyFont="1" applyFill="1" applyBorder="1" applyAlignment="1">
      <alignment horizontal="center" vertical="top" textRotation="255"/>
    </xf>
    <xf numFmtId="0" fontId="9" fillId="24" borderId="13" xfId="0" applyFont="1" applyFill="1" applyBorder="1" applyAlignment="1">
      <alignment horizontal="center" vertical="top" textRotation="255"/>
    </xf>
    <xf numFmtId="0" fontId="9" fillId="24" borderId="14" xfId="0" applyFont="1" applyFill="1" applyBorder="1" applyAlignment="1">
      <alignment horizontal="center" vertical="top" textRotation="255"/>
    </xf>
    <xf numFmtId="0" fontId="9" fillId="24" borderId="18" xfId="0" applyFont="1" applyFill="1" applyBorder="1" applyAlignment="1">
      <alignment horizontal="center" vertical="top" textRotation="255"/>
    </xf>
    <xf numFmtId="0" fontId="9" fillId="24" borderId="87" xfId="0" applyFont="1" applyFill="1" applyBorder="1" applyAlignment="1">
      <alignment horizontal="center" vertical="top" textRotation="255"/>
    </xf>
    <xf numFmtId="0" fontId="9" fillId="24" borderId="10" xfId="0" applyFont="1" applyFill="1" applyBorder="1" applyAlignment="1">
      <alignment horizontal="center" vertical="top" textRotation="255"/>
    </xf>
    <xf numFmtId="0" fontId="9" fillId="24" borderId="11" xfId="0" applyFont="1" applyFill="1" applyBorder="1" applyAlignment="1">
      <alignment horizontal="center" vertical="top" textRotation="255" shrinkToFit="1"/>
    </xf>
    <xf numFmtId="0" fontId="9" fillId="24" borderId="13" xfId="0" applyFont="1" applyFill="1" applyBorder="1" applyAlignment="1">
      <alignment horizontal="center" vertical="top" textRotation="255" shrinkToFit="1"/>
    </xf>
    <xf numFmtId="0" fontId="9" fillId="24" borderId="14" xfId="0" applyFont="1" applyFill="1" applyBorder="1" applyAlignment="1">
      <alignment horizontal="center" vertical="top" textRotation="255" shrinkToFit="1"/>
    </xf>
    <xf numFmtId="0" fontId="9" fillId="24" borderId="18" xfId="0" applyFont="1" applyFill="1" applyBorder="1" applyAlignment="1">
      <alignment horizontal="center" vertical="top" textRotation="255" shrinkToFit="1"/>
    </xf>
    <xf numFmtId="0" fontId="9" fillId="24" borderId="87" xfId="0" applyFont="1" applyFill="1" applyBorder="1" applyAlignment="1">
      <alignment horizontal="center" vertical="top" textRotation="255" shrinkToFit="1"/>
    </xf>
    <xf numFmtId="0" fontId="9" fillId="24" borderId="10" xfId="0" applyFont="1" applyFill="1" applyBorder="1" applyAlignment="1">
      <alignment horizontal="center" vertical="top" textRotation="255" shrinkToFit="1"/>
    </xf>
    <xf numFmtId="0" fontId="9" fillId="24" borderId="11" xfId="0" applyFont="1" applyFill="1" applyBorder="1" applyAlignment="1">
      <alignment horizontal="center" vertical="top" textRotation="255" wrapText="1"/>
    </xf>
    <xf numFmtId="0" fontId="9" fillId="24" borderId="13" xfId="0" applyFont="1" applyFill="1" applyBorder="1" applyAlignment="1">
      <alignment horizontal="center" vertical="top" textRotation="255" wrapText="1"/>
    </xf>
    <xf numFmtId="0" fontId="9" fillId="24" borderId="14" xfId="0" applyFont="1" applyFill="1" applyBorder="1" applyAlignment="1">
      <alignment horizontal="center" vertical="top" textRotation="255" wrapText="1"/>
    </xf>
    <xf numFmtId="0" fontId="9" fillId="24" borderId="18" xfId="0" applyFont="1" applyFill="1" applyBorder="1" applyAlignment="1">
      <alignment horizontal="center" vertical="top" textRotation="255" wrapText="1"/>
    </xf>
    <xf numFmtId="0" fontId="9" fillId="24" borderId="87" xfId="0" applyFont="1" applyFill="1" applyBorder="1" applyAlignment="1">
      <alignment horizontal="center" vertical="top" textRotation="255" wrapText="1"/>
    </xf>
    <xf numFmtId="0" fontId="9" fillId="24" borderId="10" xfId="0" applyFont="1" applyFill="1" applyBorder="1" applyAlignment="1">
      <alignment horizontal="center" vertical="top" textRotation="255" wrapText="1"/>
    </xf>
    <xf numFmtId="0" fontId="7" fillId="24" borderId="16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 vertical="top" textRotation="255"/>
    </xf>
    <xf numFmtId="0" fontId="1" fillId="24" borderId="13" xfId="0" applyFont="1" applyFill="1" applyBorder="1" applyAlignment="1">
      <alignment horizontal="center" vertical="top" textRotation="255"/>
    </xf>
    <xf numFmtId="0" fontId="1" fillId="24" borderId="14" xfId="0" applyFont="1" applyFill="1" applyBorder="1" applyAlignment="1">
      <alignment horizontal="center" vertical="top" textRotation="255"/>
    </xf>
    <xf numFmtId="0" fontId="1" fillId="24" borderId="18" xfId="0" applyFont="1" applyFill="1" applyBorder="1" applyAlignment="1">
      <alignment horizontal="center" vertical="top" textRotation="255"/>
    </xf>
    <xf numFmtId="0" fontId="1" fillId="24" borderId="87" xfId="0" applyFont="1" applyFill="1" applyBorder="1" applyAlignment="1">
      <alignment horizontal="center" vertical="top" textRotation="255"/>
    </xf>
    <xf numFmtId="0" fontId="1" fillId="24" borderId="10" xfId="0" applyFont="1" applyFill="1" applyBorder="1" applyAlignment="1">
      <alignment horizontal="center" vertical="top" textRotation="255"/>
    </xf>
    <xf numFmtId="0" fontId="10" fillId="24" borderId="11" xfId="0" applyFont="1" applyFill="1" applyBorder="1" applyAlignment="1">
      <alignment horizontal="center" vertical="top" textRotation="255" wrapText="1"/>
    </xf>
    <xf numFmtId="0" fontId="10" fillId="24" borderId="13" xfId="0" applyFont="1" applyFill="1" applyBorder="1" applyAlignment="1">
      <alignment horizontal="center" vertical="top" textRotation="255" wrapText="1"/>
    </xf>
    <xf numFmtId="0" fontId="10" fillId="24" borderId="14" xfId="0" applyFont="1" applyFill="1" applyBorder="1" applyAlignment="1">
      <alignment horizontal="center" vertical="top" textRotation="255" wrapText="1"/>
    </xf>
    <xf numFmtId="0" fontId="10" fillId="24" borderId="18" xfId="0" applyFont="1" applyFill="1" applyBorder="1" applyAlignment="1">
      <alignment horizontal="center" vertical="top" textRotation="255" wrapText="1"/>
    </xf>
    <xf numFmtId="0" fontId="10" fillId="24" borderId="87" xfId="0" applyFont="1" applyFill="1" applyBorder="1" applyAlignment="1">
      <alignment horizontal="center" vertical="top" textRotation="255" wrapText="1"/>
    </xf>
    <xf numFmtId="0" fontId="10" fillId="24" borderId="10" xfId="0" applyFont="1" applyFill="1" applyBorder="1" applyAlignment="1">
      <alignment horizontal="center" vertical="top" textRotation="255" wrapText="1"/>
    </xf>
    <xf numFmtId="0" fontId="12" fillId="24" borderId="11" xfId="0" applyFont="1" applyFill="1" applyBorder="1" applyAlignment="1">
      <alignment horizontal="center" vertical="top" textRotation="255" wrapText="1" shrinkToFit="1"/>
    </xf>
    <xf numFmtId="0" fontId="12" fillId="24" borderId="13" xfId="0" applyFont="1" applyFill="1" applyBorder="1" applyAlignment="1">
      <alignment horizontal="center" vertical="top" textRotation="255" wrapText="1" shrinkToFit="1"/>
    </xf>
    <xf numFmtId="0" fontId="12" fillId="24" borderId="14" xfId="0" applyFont="1" applyFill="1" applyBorder="1" applyAlignment="1">
      <alignment horizontal="center" vertical="top" textRotation="255" wrapText="1" shrinkToFit="1"/>
    </xf>
    <xf numFmtId="0" fontId="12" fillId="24" borderId="18" xfId="0" applyFont="1" applyFill="1" applyBorder="1" applyAlignment="1">
      <alignment horizontal="center" vertical="top" textRotation="255" wrapText="1" shrinkToFit="1"/>
    </xf>
    <xf numFmtId="0" fontId="12" fillId="24" borderId="87" xfId="0" applyFont="1" applyFill="1" applyBorder="1" applyAlignment="1">
      <alignment horizontal="center" vertical="top" textRotation="255" wrapText="1" shrinkToFit="1"/>
    </xf>
    <xf numFmtId="0" fontId="12" fillId="24" borderId="10" xfId="0" applyFont="1" applyFill="1" applyBorder="1" applyAlignment="1">
      <alignment horizontal="center" vertical="top" textRotation="255" wrapText="1" shrinkToFit="1"/>
    </xf>
    <xf numFmtId="0" fontId="1" fillId="24" borderId="11" xfId="0" applyFont="1" applyFill="1" applyBorder="1" applyAlignment="1">
      <alignment horizontal="center" vertical="top" textRotation="255" wrapText="1"/>
    </xf>
    <xf numFmtId="0" fontId="1" fillId="24" borderId="13" xfId="0" applyFont="1" applyFill="1" applyBorder="1" applyAlignment="1">
      <alignment horizontal="center" vertical="top" textRotation="255" wrapText="1"/>
    </xf>
    <xf numFmtId="0" fontId="1" fillId="24" borderId="14" xfId="0" applyFont="1" applyFill="1" applyBorder="1" applyAlignment="1">
      <alignment horizontal="center" vertical="top" textRotation="255" wrapText="1"/>
    </xf>
    <xf numFmtId="0" fontId="1" fillId="24" borderId="18" xfId="0" applyFont="1" applyFill="1" applyBorder="1" applyAlignment="1">
      <alignment horizontal="center" vertical="top" textRotation="255" wrapText="1"/>
    </xf>
    <xf numFmtId="0" fontId="1" fillId="24" borderId="87" xfId="0" applyFont="1" applyFill="1" applyBorder="1" applyAlignment="1">
      <alignment horizontal="center" vertical="top" textRotation="255" wrapText="1"/>
    </xf>
    <xf numFmtId="0" fontId="1" fillId="24" borderId="10" xfId="0" applyFont="1" applyFill="1" applyBorder="1" applyAlignment="1">
      <alignment horizontal="center" vertical="top" textRotation="255" wrapText="1"/>
    </xf>
    <xf numFmtId="0" fontId="7" fillId="24" borderId="1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 vertical="center" textRotation="255"/>
    </xf>
    <xf numFmtId="0" fontId="8" fillId="24" borderId="0" xfId="0" applyFont="1" applyFill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top" textRotation="255"/>
    </xf>
    <xf numFmtId="0" fontId="0" fillId="24" borderId="0" xfId="0" applyFont="1" applyFill="1" applyBorder="1" applyAlignment="1">
      <alignment horizontal="center" vertical="top" textRotation="255" shrinkToFi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45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2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87" xfId="0" applyFont="1" applyFill="1" applyBorder="1" applyAlignment="1">
      <alignment/>
    </xf>
    <xf numFmtId="0" fontId="0" fillId="24" borderId="47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"/>
  <sheetViews>
    <sheetView zoomScalePageLayoutView="0" workbookViewId="0" topLeftCell="A1">
      <selection activeCell="R38" sqref="R38"/>
    </sheetView>
  </sheetViews>
  <sheetFormatPr defaultColWidth="13.625" defaultRowHeight="36.75" customHeight="1"/>
  <cols>
    <col min="1" max="1" width="10.625" style="33" customWidth="1"/>
    <col min="2" max="20" width="4.75390625" style="33" customWidth="1"/>
    <col min="21" max="16384" width="13.625" style="33" customWidth="1"/>
  </cols>
  <sheetData>
    <row r="1" spans="1:9" ht="16.5" customHeight="1">
      <c r="A1" s="186" t="s">
        <v>36</v>
      </c>
      <c r="B1" s="186"/>
      <c r="C1" s="186"/>
      <c r="D1" s="186"/>
      <c r="E1" s="186"/>
      <c r="F1" s="186"/>
      <c r="G1" s="186"/>
      <c r="H1" s="36"/>
      <c r="I1" s="36"/>
    </row>
    <row r="2" spans="1:18" ht="16.5" customHeight="1">
      <c r="A2" s="186" t="s">
        <v>66</v>
      </c>
      <c r="B2" s="186"/>
      <c r="C2" s="186"/>
      <c r="D2" s="186"/>
      <c r="E2" s="186"/>
      <c r="F2" s="186"/>
      <c r="G2" s="186"/>
      <c r="H2" s="36"/>
      <c r="M2" s="197"/>
      <c r="N2" s="197"/>
      <c r="O2" s="197"/>
      <c r="P2" s="197"/>
      <c r="Q2" s="197"/>
      <c r="R2" s="65"/>
    </row>
    <row r="3" spans="1:5" ht="16.5" customHeight="1">
      <c r="A3" s="36"/>
      <c r="B3" s="36"/>
      <c r="C3" s="36"/>
      <c r="D3" s="36"/>
      <c r="E3" s="36"/>
    </row>
    <row r="4" spans="1:5" ht="16.5" customHeight="1" thickBot="1">
      <c r="A4" s="186" t="s">
        <v>18</v>
      </c>
      <c r="B4" s="186"/>
      <c r="C4" s="36"/>
      <c r="D4" s="36"/>
      <c r="E4" s="36"/>
    </row>
    <row r="5" spans="1:18" ht="16.5" customHeight="1" thickBot="1">
      <c r="A5" s="37"/>
      <c r="B5" s="173" t="s">
        <v>121</v>
      </c>
      <c r="C5" s="174"/>
      <c r="D5" s="185"/>
      <c r="E5" s="173" t="s">
        <v>122</v>
      </c>
      <c r="F5" s="174"/>
      <c r="G5" s="185"/>
      <c r="H5" s="173" t="s">
        <v>57</v>
      </c>
      <c r="I5" s="174"/>
      <c r="J5" s="174"/>
      <c r="K5" s="173" t="s">
        <v>104</v>
      </c>
      <c r="L5" s="174"/>
      <c r="M5" s="174"/>
      <c r="N5" s="34" t="s">
        <v>0</v>
      </c>
      <c r="O5" s="34" t="s">
        <v>1</v>
      </c>
      <c r="P5" s="34" t="s">
        <v>2</v>
      </c>
      <c r="Q5" s="34" t="s">
        <v>3</v>
      </c>
      <c r="R5" s="34" t="s">
        <v>4</v>
      </c>
    </row>
    <row r="6" spans="1:18" ht="16.5" customHeight="1" thickBot="1">
      <c r="A6" s="175" t="str">
        <f>$B$5</f>
        <v>滝野ＪＳＣ・バルセロナ</v>
      </c>
      <c r="B6" s="179"/>
      <c r="C6" s="180"/>
      <c r="D6" s="181"/>
      <c r="E6" s="38">
        <f>E41</f>
        <v>8</v>
      </c>
      <c r="F6" s="39" t="s">
        <v>19</v>
      </c>
      <c r="G6" s="40">
        <f>$G$41</f>
        <v>0</v>
      </c>
      <c r="H6" s="41">
        <f>E44</f>
        <v>3</v>
      </c>
      <c r="I6" s="39" t="s">
        <v>19</v>
      </c>
      <c r="J6" s="41">
        <f>$G$44</f>
        <v>0</v>
      </c>
      <c r="K6" s="38">
        <f>E47</f>
        <v>1</v>
      </c>
      <c r="L6" s="39" t="s">
        <v>19</v>
      </c>
      <c r="M6" s="41">
        <f>$G$47</f>
        <v>0</v>
      </c>
      <c r="N6" s="177">
        <f>SUM(L7,I7,F7)</f>
        <v>9</v>
      </c>
      <c r="O6" s="177">
        <f>SUM(E6,H6,K6)</f>
        <v>12</v>
      </c>
      <c r="P6" s="177">
        <f>SUM(M6,J6,G6)</f>
        <v>0</v>
      </c>
      <c r="Q6" s="171">
        <f>$O$6-$P$6</f>
        <v>12</v>
      </c>
      <c r="R6" s="171">
        <v>1</v>
      </c>
    </row>
    <row r="7" spans="1:18" ht="16.5" customHeight="1" thickBot="1">
      <c r="A7" s="176"/>
      <c r="B7" s="182"/>
      <c r="C7" s="183"/>
      <c r="D7" s="184"/>
      <c r="E7" s="42" t="s">
        <v>5</v>
      </c>
      <c r="F7" s="37">
        <v>3</v>
      </c>
      <c r="G7" s="43"/>
      <c r="H7" s="44" t="s">
        <v>5</v>
      </c>
      <c r="I7" s="37">
        <v>3</v>
      </c>
      <c r="J7" s="44"/>
      <c r="K7" s="42" t="s">
        <v>5</v>
      </c>
      <c r="L7" s="37">
        <v>3</v>
      </c>
      <c r="M7" s="44"/>
      <c r="N7" s="178"/>
      <c r="O7" s="178"/>
      <c r="P7" s="178"/>
      <c r="Q7" s="172"/>
      <c r="R7" s="172"/>
    </row>
    <row r="8" spans="1:18" ht="16.5" customHeight="1" thickBot="1">
      <c r="A8" s="175" t="str">
        <f>$E$5</f>
        <v>武庫ＪＳＣ・バッファロー</v>
      </c>
      <c r="B8" s="38">
        <f>$G$41</f>
        <v>0</v>
      </c>
      <c r="C8" s="39" t="s">
        <v>19</v>
      </c>
      <c r="D8" s="40">
        <f>E41</f>
        <v>8</v>
      </c>
      <c r="E8" s="179"/>
      <c r="F8" s="180"/>
      <c r="G8" s="181"/>
      <c r="H8" s="38">
        <f>N47</f>
        <v>0</v>
      </c>
      <c r="I8" s="39" t="s">
        <v>39</v>
      </c>
      <c r="J8" s="41">
        <f>P47</f>
        <v>6</v>
      </c>
      <c r="K8" s="38">
        <f>N44</f>
        <v>0</v>
      </c>
      <c r="L8" s="39" t="s">
        <v>19</v>
      </c>
      <c r="M8" s="41">
        <f>$P$44</f>
        <v>7</v>
      </c>
      <c r="N8" s="177">
        <f>SUM(L9,I9,C9)</f>
        <v>0</v>
      </c>
      <c r="O8" s="177">
        <f>SUM(B8,H8,K8)</f>
        <v>0</v>
      </c>
      <c r="P8" s="177">
        <f>SUM(M8,J8,D8)</f>
        <v>21</v>
      </c>
      <c r="Q8" s="171">
        <f>$O$8-$P$8</f>
        <v>-21</v>
      </c>
      <c r="R8" s="171">
        <v>4</v>
      </c>
    </row>
    <row r="9" spans="1:18" ht="16.5" customHeight="1" thickBot="1">
      <c r="A9" s="176"/>
      <c r="B9" s="42" t="s">
        <v>5</v>
      </c>
      <c r="C9" s="37">
        <v>0</v>
      </c>
      <c r="D9" s="43"/>
      <c r="E9" s="182"/>
      <c r="F9" s="183"/>
      <c r="G9" s="184"/>
      <c r="H9" s="42" t="s">
        <v>5</v>
      </c>
      <c r="I9" s="37">
        <v>0</v>
      </c>
      <c r="J9" s="44"/>
      <c r="K9" s="42" t="s">
        <v>5</v>
      </c>
      <c r="L9" s="37">
        <v>0</v>
      </c>
      <c r="M9" s="44"/>
      <c r="N9" s="178"/>
      <c r="O9" s="178"/>
      <c r="P9" s="178"/>
      <c r="Q9" s="172"/>
      <c r="R9" s="172"/>
    </row>
    <row r="10" spans="1:18" ht="16.5" customHeight="1" thickBot="1">
      <c r="A10" s="175" t="str">
        <f>$H$5</f>
        <v>江井島イレブン</v>
      </c>
      <c r="B10" s="38">
        <f>$G$44</f>
        <v>0</v>
      </c>
      <c r="C10" s="39" t="s">
        <v>19</v>
      </c>
      <c r="D10" s="40">
        <f>E44</f>
        <v>3</v>
      </c>
      <c r="E10" s="38">
        <f>P47</f>
        <v>6</v>
      </c>
      <c r="F10" s="39" t="s">
        <v>19</v>
      </c>
      <c r="G10" s="40">
        <f>N47</f>
        <v>0</v>
      </c>
      <c r="H10" s="179"/>
      <c r="I10" s="180"/>
      <c r="J10" s="180"/>
      <c r="K10" s="38">
        <f>N41</f>
        <v>1</v>
      </c>
      <c r="L10" s="39" t="s">
        <v>19</v>
      </c>
      <c r="M10" s="41">
        <f>P41</f>
        <v>1</v>
      </c>
      <c r="N10" s="177">
        <f>L11+F11+C11</f>
        <v>4</v>
      </c>
      <c r="O10" s="177">
        <f>SUM(B10,E10,K10)</f>
        <v>7</v>
      </c>
      <c r="P10" s="177">
        <f>SUM(M10,G10,D10)</f>
        <v>4</v>
      </c>
      <c r="Q10" s="171">
        <f>$O$10-$P$10</f>
        <v>3</v>
      </c>
      <c r="R10" s="171">
        <v>3</v>
      </c>
    </row>
    <row r="11" spans="1:18" ht="16.5" customHeight="1" thickBot="1">
      <c r="A11" s="176"/>
      <c r="B11" s="42" t="s">
        <v>5</v>
      </c>
      <c r="C11" s="37">
        <v>0</v>
      </c>
      <c r="D11" s="43"/>
      <c r="E11" s="42" t="s">
        <v>5</v>
      </c>
      <c r="F11" s="37">
        <v>3</v>
      </c>
      <c r="G11" s="43"/>
      <c r="H11" s="182"/>
      <c r="I11" s="183"/>
      <c r="J11" s="183"/>
      <c r="K11" s="42" t="s">
        <v>5</v>
      </c>
      <c r="L11" s="37">
        <v>1</v>
      </c>
      <c r="M11" s="44"/>
      <c r="N11" s="178"/>
      <c r="O11" s="178"/>
      <c r="P11" s="178"/>
      <c r="Q11" s="172"/>
      <c r="R11" s="172"/>
    </row>
    <row r="12" spans="1:18" ht="16.5" customHeight="1" thickBot="1">
      <c r="A12" s="175" t="str">
        <f>$K$5</f>
        <v>桜塚ＦＣ</v>
      </c>
      <c r="B12" s="38">
        <f>$G$47</f>
        <v>0</v>
      </c>
      <c r="C12" s="39" t="s">
        <v>19</v>
      </c>
      <c r="D12" s="40">
        <f>E47</f>
        <v>1</v>
      </c>
      <c r="E12" s="38">
        <f>$P$44</f>
        <v>7</v>
      </c>
      <c r="F12" s="39" t="s">
        <v>39</v>
      </c>
      <c r="G12" s="40">
        <f>N44</f>
        <v>0</v>
      </c>
      <c r="H12" s="38">
        <f>P41</f>
        <v>1</v>
      </c>
      <c r="I12" s="39" t="s">
        <v>19</v>
      </c>
      <c r="J12" s="40">
        <f>N41</f>
        <v>1</v>
      </c>
      <c r="K12" s="179"/>
      <c r="L12" s="180"/>
      <c r="M12" s="180"/>
      <c r="N12" s="177">
        <f>SUM(I13,F13,C13)</f>
        <v>4</v>
      </c>
      <c r="O12" s="177">
        <f>SUM(H12,E12,B12)</f>
        <v>8</v>
      </c>
      <c r="P12" s="177">
        <f>SUM(J12,G12,D12)</f>
        <v>2</v>
      </c>
      <c r="Q12" s="171">
        <f>$O$12-$P$12</f>
        <v>6</v>
      </c>
      <c r="R12" s="171">
        <v>2</v>
      </c>
    </row>
    <row r="13" spans="1:18" ht="16.5" customHeight="1" thickBot="1">
      <c r="A13" s="176"/>
      <c r="B13" s="42" t="s">
        <v>5</v>
      </c>
      <c r="C13" s="37">
        <v>0</v>
      </c>
      <c r="D13" s="43"/>
      <c r="E13" s="42" t="s">
        <v>5</v>
      </c>
      <c r="F13" s="37">
        <v>3</v>
      </c>
      <c r="G13" s="43"/>
      <c r="H13" s="42" t="s">
        <v>5</v>
      </c>
      <c r="I13" s="37">
        <v>1</v>
      </c>
      <c r="J13" s="43"/>
      <c r="K13" s="182"/>
      <c r="L13" s="183"/>
      <c r="M13" s="183"/>
      <c r="N13" s="178"/>
      <c r="O13" s="178"/>
      <c r="P13" s="178"/>
      <c r="Q13" s="172"/>
      <c r="R13" s="172"/>
    </row>
    <row r="14" spans="1:18" ht="16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6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5" ht="16.5" customHeight="1" thickBot="1">
      <c r="A16" s="186" t="s">
        <v>20</v>
      </c>
      <c r="B16" s="186"/>
      <c r="C16" s="36"/>
      <c r="D16" s="36"/>
      <c r="E16" s="36"/>
    </row>
    <row r="17" spans="1:18" ht="16.5" customHeight="1" thickBot="1">
      <c r="A17" s="37"/>
      <c r="B17" s="173" t="s">
        <v>105</v>
      </c>
      <c r="C17" s="174"/>
      <c r="D17" s="185"/>
      <c r="E17" s="173" t="s">
        <v>38</v>
      </c>
      <c r="F17" s="174"/>
      <c r="G17" s="185"/>
      <c r="H17" s="173" t="s">
        <v>106</v>
      </c>
      <c r="I17" s="174"/>
      <c r="J17" s="174"/>
      <c r="K17" s="173" t="s">
        <v>61</v>
      </c>
      <c r="L17" s="174"/>
      <c r="M17" s="174"/>
      <c r="N17" s="34" t="s">
        <v>0</v>
      </c>
      <c r="O17" s="34" t="s">
        <v>1</v>
      </c>
      <c r="P17" s="34" t="s">
        <v>2</v>
      </c>
      <c r="Q17" s="34" t="s">
        <v>3</v>
      </c>
      <c r="R17" s="34" t="s">
        <v>4</v>
      </c>
    </row>
    <row r="18" spans="1:18" ht="16.5" customHeight="1" thickBot="1">
      <c r="A18" s="175" t="str">
        <f>$B$17</f>
        <v>名張ＦＣテコス</v>
      </c>
      <c r="B18" s="179"/>
      <c r="C18" s="180"/>
      <c r="D18" s="181"/>
      <c r="E18" s="38">
        <f>E42</f>
        <v>1</v>
      </c>
      <c r="F18" s="39" t="s">
        <v>19</v>
      </c>
      <c r="G18" s="40">
        <f>$G$42</f>
        <v>1</v>
      </c>
      <c r="H18" s="38">
        <f>E45</f>
        <v>1</v>
      </c>
      <c r="I18" s="39" t="s">
        <v>19</v>
      </c>
      <c r="J18" s="41">
        <f>$G$45</f>
        <v>2</v>
      </c>
      <c r="K18" s="38">
        <f>$E$48</f>
        <v>2</v>
      </c>
      <c r="L18" s="39" t="s">
        <v>19</v>
      </c>
      <c r="M18" s="41">
        <f>G48</f>
        <v>0</v>
      </c>
      <c r="N18" s="177">
        <f>L19+I19+F19</f>
        <v>4</v>
      </c>
      <c r="O18" s="177">
        <f>SUM(E18,H18,K18)</f>
        <v>4</v>
      </c>
      <c r="P18" s="177">
        <f>SUM(M18,J18,G18)</f>
        <v>3</v>
      </c>
      <c r="Q18" s="171">
        <f>$O$18-$P$18</f>
        <v>1</v>
      </c>
      <c r="R18" s="171">
        <v>2</v>
      </c>
    </row>
    <row r="19" spans="1:18" ht="16.5" customHeight="1" thickBot="1">
      <c r="A19" s="176"/>
      <c r="B19" s="182"/>
      <c r="C19" s="183"/>
      <c r="D19" s="184"/>
      <c r="E19" s="42" t="s">
        <v>5</v>
      </c>
      <c r="F19" s="37">
        <v>1</v>
      </c>
      <c r="G19" s="43"/>
      <c r="H19" s="42" t="s">
        <v>5</v>
      </c>
      <c r="I19" s="37">
        <v>0</v>
      </c>
      <c r="J19" s="44"/>
      <c r="K19" s="42" t="s">
        <v>5</v>
      </c>
      <c r="L19" s="37">
        <v>3</v>
      </c>
      <c r="M19" s="44"/>
      <c r="N19" s="178"/>
      <c r="O19" s="178"/>
      <c r="P19" s="178"/>
      <c r="Q19" s="172"/>
      <c r="R19" s="172"/>
    </row>
    <row r="20" spans="1:73" ht="16.5" customHeight="1" thickBot="1">
      <c r="A20" s="175" t="str">
        <f>$E$17</f>
        <v>小田ＦＣ</v>
      </c>
      <c r="B20" s="38">
        <f>$G$42</f>
        <v>1</v>
      </c>
      <c r="C20" s="39" t="s">
        <v>19</v>
      </c>
      <c r="D20" s="40">
        <f>E42</f>
        <v>1</v>
      </c>
      <c r="E20" s="179"/>
      <c r="F20" s="180"/>
      <c r="G20" s="181"/>
      <c r="H20" s="38">
        <f>$N$48</f>
        <v>1</v>
      </c>
      <c r="I20" s="39" t="s">
        <v>19</v>
      </c>
      <c r="J20" s="41">
        <f>P48</f>
        <v>3</v>
      </c>
      <c r="K20" s="38">
        <f>$N$45</f>
        <v>0</v>
      </c>
      <c r="L20" s="39" t="s">
        <v>19</v>
      </c>
      <c r="M20" s="41">
        <f>P45</f>
        <v>0</v>
      </c>
      <c r="N20" s="177">
        <f>SUM(L21,I21,C21)</f>
        <v>2</v>
      </c>
      <c r="O20" s="177">
        <f>SUM(K20,H20,B20)</f>
        <v>2</v>
      </c>
      <c r="P20" s="177">
        <f>SUM(M20,J20,D20)</f>
        <v>4</v>
      </c>
      <c r="Q20" s="171">
        <f>$O$20-$P$20</f>
        <v>-2</v>
      </c>
      <c r="R20" s="171">
        <v>4</v>
      </c>
      <c r="BQ20" s="63"/>
      <c r="BU20" s="63"/>
    </row>
    <row r="21" spans="1:18" ht="16.5" customHeight="1" thickBot="1">
      <c r="A21" s="176"/>
      <c r="B21" s="42" t="s">
        <v>5</v>
      </c>
      <c r="C21" s="37">
        <v>1</v>
      </c>
      <c r="D21" s="43"/>
      <c r="E21" s="182"/>
      <c r="F21" s="183"/>
      <c r="G21" s="184"/>
      <c r="H21" s="42" t="s">
        <v>5</v>
      </c>
      <c r="I21" s="37">
        <v>0</v>
      </c>
      <c r="J21" s="44"/>
      <c r="K21" s="42" t="s">
        <v>5</v>
      </c>
      <c r="L21" s="37">
        <v>1</v>
      </c>
      <c r="M21" s="44"/>
      <c r="N21" s="178"/>
      <c r="O21" s="178"/>
      <c r="P21" s="178"/>
      <c r="Q21" s="172"/>
      <c r="R21" s="172"/>
    </row>
    <row r="22" spans="1:18" ht="16.5" customHeight="1" thickBot="1">
      <c r="A22" s="175" t="str">
        <f>$H$17</f>
        <v>高砂レッドスター・Ａ</v>
      </c>
      <c r="B22" s="38">
        <f>$G$45</f>
        <v>2</v>
      </c>
      <c r="C22" s="39" t="s">
        <v>19</v>
      </c>
      <c r="D22" s="40">
        <f>E45</f>
        <v>1</v>
      </c>
      <c r="E22" s="38">
        <f>P48</f>
        <v>3</v>
      </c>
      <c r="F22" s="39" t="s">
        <v>19</v>
      </c>
      <c r="G22" s="40">
        <f>$N$48</f>
        <v>1</v>
      </c>
      <c r="H22" s="179"/>
      <c r="I22" s="180"/>
      <c r="J22" s="180"/>
      <c r="K22" s="38">
        <f>N42</f>
        <v>1</v>
      </c>
      <c r="L22" s="39" t="s">
        <v>19</v>
      </c>
      <c r="M22" s="41">
        <f>P42</f>
        <v>2</v>
      </c>
      <c r="N22" s="177">
        <f>SUM(L23,F23,C23)</f>
        <v>6</v>
      </c>
      <c r="O22" s="177">
        <f>SUM(K22,E22,B22)</f>
        <v>6</v>
      </c>
      <c r="P22" s="177">
        <f>SUM(M22,G22,D22)</f>
        <v>4</v>
      </c>
      <c r="Q22" s="171">
        <f>$O$22-$P$22</f>
        <v>2</v>
      </c>
      <c r="R22" s="171">
        <v>1</v>
      </c>
    </row>
    <row r="23" spans="1:18" ht="16.5" customHeight="1" thickBot="1">
      <c r="A23" s="176"/>
      <c r="B23" s="42" t="s">
        <v>5</v>
      </c>
      <c r="C23" s="37">
        <v>3</v>
      </c>
      <c r="D23" s="43"/>
      <c r="E23" s="42" t="s">
        <v>5</v>
      </c>
      <c r="F23" s="37">
        <v>3</v>
      </c>
      <c r="G23" s="43"/>
      <c r="H23" s="182"/>
      <c r="I23" s="183"/>
      <c r="J23" s="183"/>
      <c r="K23" s="42" t="s">
        <v>5</v>
      </c>
      <c r="L23" s="37">
        <v>0</v>
      </c>
      <c r="M23" s="44"/>
      <c r="N23" s="178"/>
      <c r="O23" s="178"/>
      <c r="P23" s="178"/>
      <c r="Q23" s="172"/>
      <c r="R23" s="172"/>
    </row>
    <row r="24" spans="1:18" ht="16.5" customHeight="1" thickBot="1">
      <c r="A24" s="175" t="str">
        <f>$K$17</f>
        <v>大阪苅田ＪＳＣ</v>
      </c>
      <c r="B24" s="38">
        <f>G48</f>
        <v>0</v>
      </c>
      <c r="C24" s="39" t="s">
        <v>19</v>
      </c>
      <c r="D24" s="40">
        <f>$E$48</f>
        <v>2</v>
      </c>
      <c r="E24" s="38">
        <f>P45</f>
        <v>0</v>
      </c>
      <c r="F24" s="39" t="s">
        <v>19</v>
      </c>
      <c r="G24" s="40">
        <f>$N$45</f>
        <v>0</v>
      </c>
      <c r="H24" s="38">
        <f>P42</f>
        <v>2</v>
      </c>
      <c r="I24" s="39" t="s">
        <v>19</v>
      </c>
      <c r="J24" s="40">
        <f>N42</f>
        <v>1</v>
      </c>
      <c r="K24" s="179"/>
      <c r="L24" s="180"/>
      <c r="M24" s="180"/>
      <c r="N24" s="177">
        <f>SUM(C25,F25,I25)</f>
        <v>4</v>
      </c>
      <c r="O24" s="177">
        <f>SUM(B24,E24,H24)</f>
        <v>2</v>
      </c>
      <c r="P24" s="177">
        <f>SUM(J24,G24,D24)</f>
        <v>3</v>
      </c>
      <c r="Q24" s="171">
        <f>$O$24-$P$24</f>
        <v>-1</v>
      </c>
      <c r="R24" s="171">
        <v>3</v>
      </c>
    </row>
    <row r="25" spans="1:18" ht="16.5" customHeight="1" thickBot="1">
      <c r="A25" s="176"/>
      <c r="B25" s="42" t="s">
        <v>5</v>
      </c>
      <c r="C25" s="37">
        <v>0</v>
      </c>
      <c r="D25" s="43"/>
      <c r="E25" s="42" t="s">
        <v>5</v>
      </c>
      <c r="F25" s="37">
        <v>1</v>
      </c>
      <c r="G25" s="43"/>
      <c r="H25" s="42" t="s">
        <v>5</v>
      </c>
      <c r="I25" s="37">
        <v>3</v>
      </c>
      <c r="J25" s="43"/>
      <c r="K25" s="182"/>
      <c r="L25" s="183"/>
      <c r="M25" s="183"/>
      <c r="N25" s="178"/>
      <c r="O25" s="178"/>
      <c r="P25" s="178"/>
      <c r="Q25" s="172"/>
      <c r="R25" s="172"/>
    </row>
    <row r="26" spans="1:18" ht="16.5" customHeight="1">
      <c r="A26" s="4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6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5" ht="16.5" customHeight="1" thickBot="1">
      <c r="A28" s="186" t="s">
        <v>17</v>
      </c>
      <c r="B28" s="186"/>
      <c r="C28" s="36"/>
      <c r="D28" s="36"/>
      <c r="E28" s="36"/>
    </row>
    <row r="29" spans="1:18" ht="16.5" customHeight="1" thickBot="1">
      <c r="A29" s="37"/>
      <c r="B29" s="173" t="s">
        <v>107</v>
      </c>
      <c r="C29" s="174"/>
      <c r="D29" s="174"/>
      <c r="E29" s="173" t="s">
        <v>123</v>
      </c>
      <c r="F29" s="174"/>
      <c r="G29" s="185"/>
      <c r="H29" s="173" t="s">
        <v>108</v>
      </c>
      <c r="I29" s="174"/>
      <c r="J29" s="174"/>
      <c r="K29" s="173" t="s">
        <v>103</v>
      </c>
      <c r="L29" s="174"/>
      <c r="M29" s="174"/>
      <c r="N29" s="34" t="s">
        <v>0</v>
      </c>
      <c r="O29" s="34" t="s">
        <v>1</v>
      </c>
      <c r="P29" s="34" t="s">
        <v>2</v>
      </c>
      <c r="Q29" s="34" t="s">
        <v>3</v>
      </c>
      <c r="R29" s="34" t="s">
        <v>4</v>
      </c>
    </row>
    <row r="30" spans="1:18" ht="16.5" customHeight="1" thickBot="1">
      <c r="A30" s="175" t="str">
        <f>$B$29</f>
        <v>別所ＦＣ</v>
      </c>
      <c r="B30" s="179"/>
      <c r="C30" s="180"/>
      <c r="D30" s="181"/>
      <c r="E30" s="38">
        <f>E43</f>
        <v>2</v>
      </c>
      <c r="F30" s="39" t="s">
        <v>19</v>
      </c>
      <c r="G30" s="40">
        <f>G43</f>
        <v>0</v>
      </c>
      <c r="H30" s="38">
        <f>E46</f>
        <v>0</v>
      </c>
      <c r="I30" s="39" t="s">
        <v>19</v>
      </c>
      <c r="J30" s="41">
        <f>G46</f>
        <v>0</v>
      </c>
      <c r="K30" s="38">
        <f>E49</f>
        <v>0</v>
      </c>
      <c r="L30" s="39" t="s">
        <v>19</v>
      </c>
      <c r="M30" s="41">
        <f>G49</f>
        <v>5</v>
      </c>
      <c r="N30" s="177">
        <f>SUM(L31,I31,F31)</f>
        <v>4</v>
      </c>
      <c r="O30" s="177">
        <f>SUM(E30,H30,K30)</f>
        <v>2</v>
      </c>
      <c r="P30" s="177">
        <f>SUM(M30,J30,G30)</f>
        <v>5</v>
      </c>
      <c r="Q30" s="171">
        <f>$O$30-$P$30</f>
        <v>-3</v>
      </c>
      <c r="R30" s="171">
        <v>3</v>
      </c>
    </row>
    <row r="31" spans="1:18" ht="16.5" customHeight="1" thickBot="1">
      <c r="A31" s="176"/>
      <c r="B31" s="182"/>
      <c r="C31" s="183"/>
      <c r="D31" s="184"/>
      <c r="E31" s="42" t="s">
        <v>5</v>
      </c>
      <c r="F31" s="37">
        <v>3</v>
      </c>
      <c r="G31" s="43"/>
      <c r="H31" s="42" t="s">
        <v>5</v>
      </c>
      <c r="I31" s="37">
        <v>1</v>
      </c>
      <c r="J31" s="44"/>
      <c r="K31" s="42" t="s">
        <v>5</v>
      </c>
      <c r="L31" s="37">
        <v>0</v>
      </c>
      <c r="M31" s="44"/>
      <c r="N31" s="178"/>
      <c r="O31" s="178"/>
      <c r="P31" s="178"/>
      <c r="Q31" s="172"/>
      <c r="R31" s="172"/>
    </row>
    <row r="32" spans="1:18" ht="16.5" customHeight="1" thickBot="1">
      <c r="A32" s="175" t="str">
        <f>$E$29</f>
        <v>三樹平田ＳＣ・６Ｂ</v>
      </c>
      <c r="B32" s="38">
        <f>G30</f>
        <v>0</v>
      </c>
      <c r="C32" s="39" t="s">
        <v>19</v>
      </c>
      <c r="D32" s="40">
        <f>E30</f>
        <v>2</v>
      </c>
      <c r="E32" s="179"/>
      <c r="F32" s="180"/>
      <c r="G32" s="181"/>
      <c r="H32" s="38">
        <f>N49</f>
        <v>0</v>
      </c>
      <c r="I32" s="39" t="s">
        <v>19</v>
      </c>
      <c r="J32" s="41">
        <f>P49</f>
        <v>3</v>
      </c>
      <c r="K32" s="38">
        <f>N46</f>
        <v>1</v>
      </c>
      <c r="L32" s="39" t="s">
        <v>19</v>
      </c>
      <c r="M32" s="41">
        <f>P46</f>
        <v>5</v>
      </c>
      <c r="N32" s="177">
        <f>SUM(L33,I33,C33)</f>
        <v>0</v>
      </c>
      <c r="O32" s="177">
        <f>SUM(K32,H32,B32)</f>
        <v>1</v>
      </c>
      <c r="P32" s="187">
        <f>SUM(M32,J32,D32)</f>
        <v>10</v>
      </c>
      <c r="Q32" s="171">
        <f>$O$32-$P$32</f>
        <v>-9</v>
      </c>
      <c r="R32" s="171">
        <v>4</v>
      </c>
    </row>
    <row r="33" spans="1:18" ht="16.5" customHeight="1" thickBot="1">
      <c r="A33" s="176"/>
      <c r="B33" s="42" t="s">
        <v>5</v>
      </c>
      <c r="C33" s="37">
        <v>0</v>
      </c>
      <c r="D33" s="43"/>
      <c r="E33" s="182"/>
      <c r="F33" s="183"/>
      <c r="G33" s="184"/>
      <c r="H33" s="42" t="s">
        <v>5</v>
      </c>
      <c r="I33" s="37">
        <v>0</v>
      </c>
      <c r="J33" s="44"/>
      <c r="K33" s="42" t="s">
        <v>5</v>
      </c>
      <c r="L33" s="37">
        <v>0</v>
      </c>
      <c r="M33" s="44"/>
      <c r="N33" s="178"/>
      <c r="O33" s="178"/>
      <c r="P33" s="178"/>
      <c r="Q33" s="172"/>
      <c r="R33" s="172"/>
    </row>
    <row r="34" spans="1:18" ht="16.5" customHeight="1" thickBot="1">
      <c r="A34" s="175" t="str">
        <f>$H$29</f>
        <v>神戸コスモＦＣ</v>
      </c>
      <c r="B34" s="38">
        <f>J30</f>
        <v>0</v>
      </c>
      <c r="C34" s="39" t="s">
        <v>19</v>
      </c>
      <c r="D34" s="40">
        <f>H30</f>
        <v>0</v>
      </c>
      <c r="E34" s="38">
        <f>P49</f>
        <v>3</v>
      </c>
      <c r="F34" s="39" t="s">
        <v>19</v>
      </c>
      <c r="G34" s="40">
        <f>H32</f>
        <v>0</v>
      </c>
      <c r="H34" s="179"/>
      <c r="I34" s="180"/>
      <c r="J34" s="180"/>
      <c r="K34" s="38">
        <f>N43</f>
        <v>1</v>
      </c>
      <c r="L34" s="39" t="s">
        <v>19</v>
      </c>
      <c r="M34" s="41">
        <f>P43</f>
        <v>0</v>
      </c>
      <c r="N34" s="177">
        <f>SUM(L35,F35,C35)</f>
        <v>7</v>
      </c>
      <c r="O34" s="177">
        <f>SUM(K34,E34,B34)</f>
        <v>4</v>
      </c>
      <c r="P34" s="177">
        <f>SUM(M34,G34,D34)</f>
        <v>0</v>
      </c>
      <c r="Q34" s="171">
        <f>$O$34-$P$34</f>
        <v>4</v>
      </c>
      <c r="R34" s="171">
        <v>1</v>
      </c>
    </row>
    <row r="35" spans="1:18" ht="16.5" customHeight="1" thickBot="1">
      <c r="A35" s="176"/>
      <c r="B35" s="42" t="s">
        <v>5</v>
      </c>
      <c r="C35" s="37">
        <v>1</v>
      </c>
      <c r="D35" s="43"/>
      <c r="E35" s="42" t="s">
        <v>5</v>
      </c>
      <c r="F35" s="37">
        <v>3</v>
      </c>
      <c r="G35" s="43"/>
      <c r="H35" s="182"/>
      <c r="I35" s="183"/>
      <c r="J35" s="183"/>
      <c r="K35" s="42" t="s">
        <v>5</v>
      </c>
      <c r="L35" s="37">
        <v>3</v>
      </c>
      <c r="M35" s="44"/>
      <c r="N35" s="178"/>
      <c r="O35" s="178"/>
      <c r="P35" s="178"/>
      <c r="Q35" s="172"/>
      <c r="R35" s="172"/>
    </row>
    <row r="36" spans="1:18" ht="16.5" customHeight="1" thickBot="1">
      <c r="A36" s="175" t="str">
        <f>$K$29</f>
        <v>池の里ＪＳＣ</v>
      </c>
      <c r="B36" s="38">
        <f>M30</f>
        <v>5</v>
      </c>
      <c r="C36" s="39" t="s">
        <v>19</v>
      </c>
      <c r="D36" s="40">
        <f>K30</f>
        <v>0</v>
      </c>
      <c r="E36" s="38">
        <f>P46</f>
        <v>5</v>
      </c>
      <c r="F36" s="39" t="s">
        <v>19</v>
      </c>
      <c r="G36" s="40">
        <f>K32</f>
        <v>1</v>
      </c>
      <c r="H36" s="38">
        <f>P43</f>
        <v>0</v>
      </c>
      <c r="I36" s="39" t="s">
        <v>19</v>
      </c>
      <c r="J36" s="40">
        <f>N43</f>
        <v>1</v>
      </c>
      <c r="K36" s="179"/>
      <c r="L36" s="180"/>
      <c r="M36" s="180"/>
      <c r="N36" s="177">
        <f>SUM(I37,F37,C37)</f>
        <v>6</v>
      </c>
      <c r="O36" s="177">
        <f>SUM(H36,E36,B36)</f>
        <v>10</v>
      </c>
      <c r="P36" s="177">
        <f>SUM(J36,G36,D36)</f>
        <v>2</v>
      </c>
      <c r="Q36" s="171">
        <f>$O$36-$P$36</f>
        <v>8</v>
      </c>
      <c r="R36" s="171">
        <v>2</v>
      </c>
    </row>
    <row r="37" spans="1:18" ht="16.5" customHeight="1" thickBot="1">
      <c r="A37" s="176"/>
      <c r="B37" s="42" t="s">
        <v>5</v>
      </c>
      <c r="C37" s="37">
        <v>3</v>
      </c>
      <c r="D37" s="43"/>
      <c r="E37" s="42" t="s">
        <v>5</v>
      </c>
      <c r="F37" s="37">
        <v>3</v>
      </c>
      <c r="G37" s="43"/>
      <c r="H37" s="42" t="s">
        <v>5</v>
      </c>
      <c r="I37" s="37">
        <v>0</v>
      </c>
      <c r="J37" s="43"/>
      <c r="K37" s="182"/>
      <c r="L37" s="183"/>
      <c r="M37" s="183"/>
      <c r="N37" s="178"/>
      <c r="O37" s="178"/>
      <c r="P37" s="178"/>
      <c r="Q37" s="172"/>
      <c r="R37" s="172"/>
    </row>
    <row r="38" ht="16.5" customHeight="1"/>
    <row r="39" ht="16.5" customHeight="1" thickBot="1"/>
    <row r="40" spans="1:20" ht="16.5" customHeight="1" thickBot="1">
      <c r="A40" s="150" t="s">
        <v>6</v>
      </c>
      <c r="B40" s="151"/>
      <c r="C40" s="147" t="s">
        <v>22</v>
      </c>
      <c r="D40" s="148"/>
      <c r="E40" s="148"/>
      <c r="F40" s="148"/>
      <c r="G40" s="148"/>
      <c r="H40" s="148"/>
      <c r="I40" s="149"/>
      <c r="J40" s="152" t="s">
        <v>131</v>
      </c>
      <c r="K40" s="153"/>
      <c r="L40" s="147" t="s">
        <v>13</v>
      </c>
      <c r="M40" s="148"/>
      <c r="N40" s="148"/>
      <c r="O40" s="148"/>
      <c r="P40" s="148"/>
      <c r="Q40" s="148"/>
      <c r="R40" s="149"/>
      <c r="S40" s="152" t="s">
        <v>131</v>
      </c>
      <c r="T40" s="153"/>
    </row>
    <row r="41" spans="1:20" ht="16.5" customHeight="1">
      <c r="A41" s="188" t="s">
        <v>14</v>
      </c>
      <c r="B41" s="189"/>
      <c r="C41" s="145" t="str">
        <f>$B$5</f>
        <v>滝野ＪＳＣ・バルセロナ</v>
      </c>
      <c r="D41" s="190"/>
      <c r="E41" s="95">
        <v>8</v>
      </c>
      <c r="F41" s="96" t="s">
        <v>19</v>
      </c>
      <c r="G41" s="95">
        <v>0</v>
      </c>
      <c r="H41" s="190" t="str">
        <f>$E$5</f>
        <v>武庫ＪＳＣ・バッファロー</v>
      </c>
      <c r="I41" s="191"/>
      <c r="J41" s="145" t="s">
        <v>132</v>
      </c>
      <c r="K41" s="191"/>
      <c r="L41" s="145" t="str">
        <f>$H$5</f>
        <v>江井島イレブン</v>
      </c>
      <c r="M41" s="190"/>
      <c r="N41" s="95">
        <v>1</v>
      </c>
      <c r="O41" s="96" t="s">
        <v>19</v>
      </c>
      <c r="P41" s="95">
        <v>1</v>
      </c>
      <c r="Q41" s="190" t="str">
        <f>$K$5</f>
        <v>桜塚ＦＣ</v>
      </c>
      <c r="R41" s="191"/>
      <c r="S41" s="145" t="s">
        <v>139</v>
      </c>
      <c r="T41" s="191"/>
    </row>
    <row r="42" spans="1:20" ht="16.5" customHeight="1">
      <c r="A42" s="154" t="s">
        <v>15</v>
      </c>
      <c r="B42" s="146"/>
      <c r="C42" s="143" t="str">
        <f>$B$17</f>
        <v>名張ＦＣテコス</v>
      </c>
      <c r="D42" s="144"/>
      <c r="E42" s="97">
        <v>1</v>
      </c>
      <c r="F42" s="98" t="s">
        <v>19</v>
      </c>
      <c r="G42" s="97">
        <v>1</v>
      </c>
      <c r="H42" s="144" t="str">
        <f>$E$17</f>
        <v>小田ＦＣ</v>
      </c>
      <c r="I42" s="192"/>
      <c r="J42" s="200" t="s">
        <v>230</v>
      </c>
      <c r="K42" s="201"/>
      <c r="L42" s="143" t="str">
        <f>$H$17</f>
        <v>高砂レッドスター・Ａ</v>
      </c>
      <c r="M42" s="144"/>
      <c r="N42" s="97">
        <v>1</v>
      </c>
      <c r="O42" s="98" t="s">
        <v>19</v>
      </c>
      <c r="P42" s="97">
        <v>2</v>
      </c>
      <c r="Q42" s="144" t="str">
        <f>$K$17</f>
        <v>大阪苅田ＪＳＣ</v>
      </c>
      <c r="R42" s="192"/>
      <c r="S42" s="200" t="s">
        <v>140</v>
      </c>
      <c r="T42" s="201"/>
    </row>
    <row r="43" spans="1:20" ht="16.5" customHeight="1">
      <c r="A43" s="154" t="s">
        <v>16</v>
      </c>
      <c r="B43" s="146"/>
      <c r="C43" s="143" t="str">
        <f>$B$29</f>
        <v>別所ＦＣ</v>
      </c>
      <c r="D43" s="144"/>
      <c r="E43" s="97">
        <v>2</v>
      </c>
      <c r="F43" s="98" t="s">
        <v>19</v>
      </c>
      <c r="G43" s="97">
        <v>0</v>
      </c>
      <c r="H43" s="144" t="str">
        <f>$E$29</f>
        <v>三樹平田ＳＣ・６Ｂ</v>
      </c>
      <c r="I43" s="192"/>
      <c r="J43" s="200" t="s">
        <v>231</v>
      </c>
      <c r="K43" s="201"/>
      <c r="L43" s="143" t="str">
        <f>$H$29</f>
        <v>神戸コスモＦＣ</v>
      </c>
      <c r="M43" s="144"/>
      <c r="N43" s="97">
        <v>1</v>
      </c>
      <c r="O43" s="98" t="s">
        <v>19</v>
      </c>
      <c r="P43" s="97">
        <v>0</v>
      </c>
      <c r="Q43" s="144" t="str">
        <f>$K$29</f>
        <v>池の里ＪＳＣ</v>
      </c>
      <c r="R43" s="192"/>
      <c r="S43" s="200" t="s">
        <v>141</v>
      </c>
      <c r="T43" s="201"/>
    </row>
    <row r="44" spans="1:20" ht="16.5" customHeight="1">
      <c r="A44" s="154" t="s">
        <v>7</v>
      </c>
      <c r="B44" s="146"/>
      <c r="C44" s="143" t="str">
        <f>$B$5</f>
        <v>滝野ＪＳＣ・バルセロナ</v>
      </c>
      <c r="D44" s="144"/>
      <c r="E44" s="97">
        <v>3</v>
      </c>
      <c r="F44" s="98" t="s">
        <v>19</v>
      </c>
      <c r="G44" s="97">
        <v>0</v>
      </c>
      <c r="H44" s="144" t="str">
        <f>$H$5</f>
        <v>江井島イレブン</v>
      </c>
      <c r="I44" s="192"/>
      <c r="J44" s="143" t="s">
        <v>133</v>
      </c>
      <c r="K44" s="192"/>
      <c r="L44" s="143" t="str">
        <f>$E$5</f>
        <v>武庫ＪＳＣ・バッファロー</v>
      </c>
      <c r="M44" s="144"/>
      <c r="N44" s="97">
        <v>0</v>
      </c>
      <c r="O44" s="98" t="s">
        <v>19</v>
      </c>
      <c r="P44" s="97">
        <v>7</v>
      </c>
      <c r="Q44" s="144" t="str">
        <f>$K$5</f>
        <v>桜塚ＦＣ</v>
      </c>
      <c r="R44" s="192"/>
      <c r="S44" s="143" t="s">
        <v>142</v>
      </c>
      <c r="T44" s="192"/>
    </row>
    <row r="45" spans="1:20" ht="16.5" customHeight="1">
      <c r="A45" s="154" t="s">
        <v>52</v>
      </c>
      <c r="B45" s="146"/>
      <c r="C45" s="143" t="str">
        <f>$B$17</f>
        <v>名張ＦＣテコス</v>
      </c>
      <c r="D45" s="144"/>
      <c r="E45" s="97">
        <v>1</v>
      </c>
      <c r="F45" s="98" t="s">
        <v>19</v>
      </c>
      <c r="G45" s="97">
        <v>2</v>
      </c>
      <c r="H45" s="144" t="str">
        <f>H17</f>
        <v>高砂レッドスター・Ａ</v>
      </c>
      <c r="I45" s="192"/>
      <c r="J45" s="143" t="s">
        <v>134</v>
      </c>
      <c r="K45" s="192"/>
      <c r="L45" s="143" t="str">
        <f>$E$17</f>
        <v>小田ＦＣ</v>
      </c>
      <c r="M45" s="144"/>
      <c r="N45" s="97">
        <v>0</v>
      </c>
      <c r="O45" s="98" t="s">
        <v>19</v>
      </c>
      <c r="P45" s="97">
        <v>0</v>
      </c>
      <c r="Q45" s="144" t="str">
        <f>K17</f>
        <v>大阪苅田ＪＳＣ</v>
      </c>
      <c r="R45" s="192"/>
      <c r="S45" s="143" t="s">
        <v>233</v>
      </c>
      <c r="T45" s="192"/>
    </row>
    <row r="46" spans="1:20" ht="16.5" customHeight="1">
      <c r="A46" s="154" t="s">
        <v>53</v>
      </c>
      <c r="B46" s="146"/>
      <c r="C46" s="143" t="str">
        <f>$B$29</f>
        <v>別所ＦＣ</v>
      </c>
      <c r="D46" s="144"/>
      <c r="E46" s="97">
        <v>0</v>
      </c>
      <c r="F46" s="98" t="s">
        <v>19</v>
      </c>
      <c r="G46" s="97">
        <v>0</v>
      </c>
      <c r="H46" s="144" t="str">
        <f>$H$29</f>
        <v>神戸コスモＦＣ</v>
      </c>
      <c r="I46" s="192"/>
      <c r="J46" s="193" t="s">
        <v>135</v>
      </c>
      <c r="K46" s="194"/>
      <c r="L46" s="143" t="str">
        <f>$E$29</f>
        <v>三樹平田ＳＣ・６Ｂ</v>
      </c>
      <c r="M46" s="144"/>
      <c r="N46" s="97">
        <v>1</v>
      </c>
      <c r="O46" s="98" t="s">
        <v>19</v>
      </c>
      <c r="P46" s="97">
        <v>5</v>
      </c>
      <c r="Q46" s="144" t="str">
        <f>$K$29</f>
        <v>池の里ＪＳＣ</v>
      </c>
      <c r="R46" s="192"/>
      <c r="S46" s="193" t="s">
        <v>289</v>
      </c>
      <c r="T46" s="194"/>
    </row>
    <row r="47" spans="1:20" ht="16.5" customHeight="1">
      <c r="A47" s="154" t="s">
        <v>10</v>
      </c>
      <c r="B47" s="146"/>
      <c r="C47" s="143" t="str">
        <f>$B$5</f>
        <v>滝野ＪＳＣ・バルセロナ</v>
      </c>
      <c r="D47" s="144"/>
      <c r="E47" s="97">
        <v>1</v>
      </c>
      <c r="F47" s="98" t="s">
        <v>19</v>
      </c>
      <c r="G47" s="97">
        <v>0</v>
      </c>
      <c r="H47" s="144" t="str">
        <f>$K$5</f>
        <v>桜塚ＦＣ</v>
      </c>
      <c r="I47" s="192"/>
      <c r="J47" s="195" t="s">
        <v>136</v>
      </c>
      <c r="K47" s="196"/>
      <c r="L47" s="143" t="str">
        <f>$E$5</f>
        <v>武庫ＪＳＣ・バッファロー</v>
      </c>
      <c r="M47" s="144"/>
      <c r="N47" s="97">
        <v>0</v>
      </c>
      <c r="O47" s="98" t="s">
        <v>19</v>
      </c>
      <c r="P47" s="97">
        <v>6</v>
      </c>
      <c r="Q47" s="144" t="str">
        <f>$H$5</f>
        <v>江井島イレブン</v>
      </c>
      <c r="R47" s="192"/>
      <c r="S47" s="195" t="s">
        <v>143</v>
      </c>
      <c r="T47" s="196"/>
    </row>
    <row r="48" spans="1:20" ht="16.5" customHeight="1">
      <c r="A48" s="154" t="s">
        <v>11</v>
      </c>
      <c r="B48" s="146"/>
      <c r="C48" s="143" t="str">
        <f>$B$17</f>
        <v>名張ＦＣテコス</v>
      </c>
      <c r="D48" s="144"/>
      <c r="E48" s="97">
        <v>2</v>
      </c>
      <c r="F48" s="98" t="s">
        <v>19</v>
      </c>
      <c r="G48" s="97">
        <v>0</v>
      </c>
      <c r="H48" s="144" t="str">
        <f>K17</f>
        <v>大阪苅田ＪＳＣ</v>
      </c>
      <c r="I48" s="192"/>
      <c r="J48" s="195" t="s">
        <v>137</v>
      </c>
      <c r="K48" s="196"/>
      <c r="L48" s="143" t="str">
        <f>$E$17</f>
        <v>小田ＦＣ</v>
      </c>
      <c r="M48" s="144"/>
      <c r="N48" s="97">
        <v>1</v>
      </c>
      <c r="O48" s="98" t="s">
        <v>19</v>
      </c>
      <c r="P48" s="97">
        <v>3</v>
      </c>
      <c r="Q48" s="144" t="str">
        <f>H17</f>
        <v>高砂レッドスター・Ａ</v>
      </c>
      <c r="R48" s="192"/>
      <c r="S48" s="195" t="s">
        <v>232</v>
      </c>
      <c r="T48" s="196"/>
    </row>
    <row r="49" spans="1:20" ht="16.5" customHeight="1" thickBot="1">
      <c r="A49" s="169" t="s">
        <v>21</v>
      </c>
      <c r="B49" s="170"/>
      <c r="C49" s="198" t="str">
        <f>B29</f>
        <v>別所ＦＣ</v>
      </c>
      <c r="D49" s="199"/>
      <c r="E49" s="99">
        <v>0</v>
      </c>
      <c r="F49" s="100" t="s">
        <v>19</v>
      </c>
      <c r="G49" s="99">
        <v>5</v>
      </c>
      <c r="H49" s="199" t="str">
        <f>K29</f>
        <v>池の里ＪＳＣ</v>
      </c>
      <c r="I49" s="206"/>
      <c r="J49" s="202" t="s">
        <v>138</v>
      </c>
      <c r="K49" s="203"/>
      <c r="L49" s="198" t="str">
        <f>E29</f>
        <v>三樹平田ＳＣ・６Ｂ</v>
      </c>
      <c r="M49" s="199"/>
      <c r="N49" s="99">
        <v>0</v>
      </c>
      <c r="O49" s="100" t="s">
        <v>19</v>
      </c>
      <c r="P49" s="99">
        <v>3</v>
      </c>
      <c r="Q49" s="199" t="str">
        <f>H29</f>
        <v>神戸コスモＦＣ</v>
      </c>
      <c r="R49" s="206"/>
      <c r="S49" s="202" t="s">
        <v>288</v>
      </c>
      <c r="T49" s="203"/>
    </row>
    <row r="50" spans="1:20" ht="16.5" customHeight="1">
      <c r="A50" s="102"/>
      <c r="B50" s="102"/>
      <c r="C50" s="102"/>
      <c r="D50" s="102"/>
      <c r="E50" s="41"/>
      <c r="F50" s="39"/>
      <c r="G50" s="41"/>
      <c r="H50" s="102"/>
      <c r="I50" s="102"/>
      <c r="J50" s="103"/>
      <c r="K50" s="103"/>
      <c r="L50" s="102"/>
      <c r="M50" s="102"/>
      <c r="N50" s="41"/>
      <c r="O50" s="39"/>
      <c r="P50" s="39"/>
      <c r="Q50" s="102"/>
      <c r="R50" s="102"/>
      <c r="S50" s="103"/>
      <c r="T50" s="103"/>
    </row>
    <row r="51" spans="1:20" ht="14.25">
      <c r="A51" s="207" t="s">
        <v>228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  <row r="52" spans="10:11" ht="36.75" customHeight="1">
      <c r="J52" s="204"/>
      <c r="K52" s="204"/>
    </row>
    <row r="53" spans="10:11" ht="36.75" customHeight="1">
      <c r="J53" s="205"/>
      <c r="K53" s="205"/>
    </row>
  </sheetData>
  <sheetProtection/>
  <mergeCells count="173">
    <mergeCell ref="S48:T48"/>
    <mergeCell ref="S49:T49"/>
    <mergeCell ref="J52:K52"/>
    <mergeCell ref="J53:K53"/>
    <mergeCell ref="Q49:R49"/>
    <mergeCell ref="A51:T51"/>
    <mergeCell ref="H49:I49"/>
    <mergeCell ref="J49:K49"/>
    <mergeCell ref="C49:D49"/>
    <mergeCell ref="A48:B48"/>
    <mergeCell ref="S40:T40"/>
    <mergeCell ref="S41:T41"/>
    <mergeCell ref="S42:T42"/>
    <mergeCell ref="S43:T43"/>
    <mergeCell ref="S44:T44"/>
    <mergeCell ref="S45:T45"/>
    <mergeCell ref="S46:T46"/>
    <mergeCell ref="S47:T47"/>
    <mergeCell ref="J41:K41"/>
    <mergeCell ref="J42:K42"/>
    <mergeCell ref="J43:K43"/>
    <mergeCell ref="J44:K44"/>
    <mergeCell ref="Q36:Q37"/>
    <mergeCell ref="R36:R37"/>
    <mergeCell ref="K36:M37"/>
    <mergeCell ref="N36:N37"/>
    <mergeCell ref="O6:O7"/>
    <mergeCell ref="P6:P7"/>
    <mergeCell ref="O8:O9"/>
    <mergeCell ref="P8:P9"/>
    <mergeCell ref="Q34:Q35"/>
    <mergeCell ref="N34:N35"/>
    <mergeCell ref="O34:O35"/>
    <mergeCell ref="P34:P35"/>
    <mergeCell ref="M2:Q2"/>
    <mergeCell ref="L49:M49"/>
    <mergeCell ref="Q41:R41"/>
    <mergeCell ref="Q42:R42"/>
    <mergeCell ref="Q43:R43"/>
    <mergeCell ref="Q44:R44"/>
    <mergeCell ref="Q45:R45"/>
    <mergeCell ref="Q46:R46"/>
    <mergeCell ref="Q47:R47"/>
    <mergeCell ref="Q48:R48"/>
    <mergeCell ref="L47:M47"/>
    <mergeCell ref="L48:M48"/>
    <mergeCell ref="J47:K47"/>
    <mergeCell ref="J48:K48"/>
    <mergeCell ref="L41:M41"/>
    <mergeCell ref="L42:M42"/>
    <mergeCell ref="L43:M43"/>
    <mergeCell ref="L44:M44"/>
    <mergeCell ref="L45:M45"/>
    <mergeCell ref="L46:M46"/>
    <mergeCell ref="C47:D47"/>
    <mergeCell ref="C48:D48"/>
    <mergeCell ref="J45:K45"/>
    <mergeCell ref="J46:K46"/>
    <mergeCell ref="H48:I48"/>
    <mergeCell ref="H45:I45"/>
    <mergeCell ref="H46:I46"/>
    <mergeCell ref="H47:I47"/>
    <mergeCell ref="C45:D45"/>
    <mergeCell ref="H41:I41"/>
    <mergeCell ref="H42:I42"/>
    <mergeCell ref="H43:I43"/>
    <mergeCell ref="H44:I44"/>
    <mergeCell ref="A47:B47"/>
    <mergeCell ref="A43:B43"/>
    <mergeCell ref="A44:B44"/>
    <mergeCell ref="A45:B45"/>
    <mergeCell ref="A46:B46"/>
    <mergeCell ref="C46:D46"/>
    <mergeCell ref="N6:N7"/>
    <mergeCell ref="N8:N9"/>
    <mergeCell ref="N10:N11"/>
    <mergeCell ref="N12:N13"/>
    <mergeCell ref="K29:M29"/>
    <mergeCell ref="C41:D41"/>
    <mergeCell ref="C42:D42"/>
    <mergeCell ref="C43:D43"/>
    <mergeCell ref="C44:D44"/>
    <mergeCell ref="A34:A35"/>
    <mergeCell ref="H34:J35"/>
    <mergeCell ref="A12:A13"/>
    <mergeCell ref="A40:B40"/>
    <mergeCell ref="C40:I40"/>
    <mergeCell ref="A30:A31"/>
    <mergeCell ref="B30:D31"/>
    <mergeCell ref="E20:G21"/>
    <mergeCell ref="A36:A37"/>
    <mergeCell ref="J40:K40"/>
    <mergeCell ref="O10:O11"/>
    <mergeCell ref="P10:P11"/>
    <mergeCell ref="O12:O13"/>
    <mergeCell ref="P12:P13"/>
    <mergeCell ref="A41:B41"/>
    <mergeCell ref="A42:B42"/>
    <mergeCell ref="L40:R40"/>
    <mergeCell ref="N24:N25"/>
    <mergeCell ref="O24:O25"/>
    <mergeCell ref="H29:J29"/>
    <mergeCell ref="A32:A33"/>
    <mergeCell ref="E32:G33"/>
    <mergeCell ref="A28:B28"/>
    <mergeCell ref="B29:D29"/>
    <mergeCell ref="Q32:Q33"/>
    <mergeCell ref="R32:R33"/>
    <mergeCell ref="N30:N31"/>
    <mergeCell ref="O30:O31"/>
    <mergeCell ref="P30:P31"/>
    <mergeCell ref="N32:N33"/>
    <mergeCell ref="Q30:Q31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30:R31"/>
    <mergeCell ref="R34:R35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P24:P25"/>
    <mergeCell ref="H22:J23"/>
    <mergeCell ref="A24:A25"/>
    <mergeCell ref="E29:G29"/>
    <mergeCell ref="O20:O21"/>
    <mergeCell ref="O22:O23"/>
    <mergeCell ref="A16:B16"/>
    <mergeCell ref="B17:D17"/>
    <mergeCell ref="E17:G17"/>
    <mergeCell ref="A22:A23"/>
    <mergeCell ref="A20:A21"/>
    <mergeCell ref="B18:D19"/>
    <mergeCell ref="A4:B4"/>
    <mergeCell ref="A1:G1"/>
    <mergeCell ref="A2:G2"/>
    <mergeCell ref="A8:A9"/>
    <mergeCell ref="K5:M5"/>
    <mergeCell ref="A10:A11"/>
    <mergeCell ref="B6:D7"/>
    <mergeCell ref="B5:D5"/>
    <mergeCell ref="E5:G5"/>
    <mergeCell ref="E8:G9"/>
    <mergeCell ref="H10:J11"/>
    <mergeCell ref="A6:A7"/>
    <mergeCell ref="H5:J5"/>
    <mergeCell ref="A49:B49"/>
    <mergeCell ref="R6:R7"/>
    <mergeCell ref="R8:R9"/>
    <mergeCell ref="R10:R11"/>
    <mergeCell ref="Q8:Q9"/>
    <mergeCell ref="Q10:Q11"/>
    <mergeCell ref="Q6:Q7"/>
    <mergeCell ref="H17:J17"/>
    <mergeCell ref="A18:A19"/>
    <mergeCell ref="O18:O1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1"/>
  <sheetViews>
    <sheetView workbookViewId="0" topLeftCell="A16">
      <selection activeCell="A3" sqref="A3"/>
    </sheetView>
  </sheetViews>
  <sheetFormatPr defaultColWidth="13.625" defaultRowHeight="36.75" customHeight="1"/>
  <cols>
    <col min="1" max="1" width="10.625" style="33" customWidth="1"/>
    <col min="2" max="20" width="4.75390625" style="33" customWidth="1"/>
    <col min="21" max="16384" width="13.625" style="33" customWidth="1"/>
  </cols>
  <sheetData>
    <row r="1" spans="1:9" ht="16.5" customHeight="1">
      <c r="A1" s="186" t="s">
        <v>37</v>
      </c>
      <c r="B1" s="186"/>
      <c r="C1" s="186"/>
      <c r="D1" s="186"/>
      <c r="E1" s="186"/>
      <c r="F1" s="186"/>
      <c r="G1" s="186"/>
      <c r="H1" s="36"/>
      <c r="I1" s="36"/>
    </row>
    <row r="2" spans="1:18" ht="16.5" customHeight="1">
      <c r="A2" s="186" t="s">
        <v>266</v>
      </c>
      <c r="B2" s="186"/>
      <c r="C2" s="186"/>
      <c r="D2" s="186"/>
      <c r="E2" s="186"/>
      <c r="F2" s="186"/>
      <c r="G2" s="186"/>
      <c r="H2" s="36"/>
      <c r="M2" s="197"/>
      <c r="N2" s="197"/>
      <c r="O2" s="197"/>
      <c r="P2" s="197"/>
      <c r="Q2" s="197"/>
      <c r="R2" s="65"/>
    </row>
    <row r="3" spans="1:5" ht="16.5" customHeight="1">
      <c r="A3" s="36"/>
      <c r="B3" s="36"/>
      <c r="C3" s="36"/>
      <c r="D3" s="36"/>
      <c r="E3" s="36"/>
    </row>
    <row r="4" spans="1:5" ht="16.5" customHeight="1" thickBot="1">
      <c r="A4" s="186" t="s">
        <v>267</v>
      </c>
      <c r="B4" s="186"/>
      <c r="C4" s="36"/>
      <c r="D4" s="36"/>
      <c r="E4" s="36"/>
    </row>
    <row r="5" spans="1:18" ht="16.5" customHeight="1" thickBot="1">
      <c r="A5" s="37"/>
      <c r="B5" s="173" t="s">
        <v>62</v>
      </c>
      <c r="C5" s="174"/>
      <c r="D5" s="174"/>
      <c r="E5" s="173" t="s">
        <v>124</v>
      </c>
      <c r="F5" s="174"/>
      <c r="G5" s="174"/>
      <c r="H5" s="173" t="s">
        <v>99</v>
      </c>
      <c r="I5" s="174"/>
      <c r="J5" s="174"/>
      <c r="K5" s="173" t="s">
        <v>268</v>
      </c>
      <c r="L5" s="174"/>
      <c r="M5" s="174"/>
      <c r="N5" s="34" t="s">
        <v>0</v>
      </c>
      <c r="O5" s="34" t="s">
        <v>1</v>
      </c>
      <c r="P5" s="34" t="s">
        <v>2</v>
      </c>
      <c r="Q5" s="34" t="s">
        <v>3</v>
      </c>
      <c r="R5" s="34" t="s">
        <v>4</v>
      </c>
    </row>
    <row r="6" spans="1:18" ht="16.5" customHeight="1" thickBot="1">
      <c r="A6" s="175" t="str">
        <f>$B$5</f>
        <v>若葉ＦＣ</v>
      </c>
      <c r="B6" s="179"/>
      <c r="C6" s="180"/>
      <c r="D6" s="181"/>
      <c r="E6" s="38">
        <f>E41</f>
        <v>3</v>
      </c>
      <c r="F6" s="39" t="s">
        <v>19</v>
      </c>
      <c r="G6" s="40">
        <f>$G$41</f>
        <v>1</v>
      </c>
      <c r="H6" s="41">
        <f>E44</f>
        <v>1</v>
      </c>
      <c r="I6" s="39" t="s">
        <v>19</v>
      </c>
      <c r="J6" s="41">
        <f>$G$44</f>
        <v>0</v>
      </c>
      <c r="K6" s="38">
        <f>E47</f>
        <v>1</v>
      </c>
      <c r="L6" s="39" t="s">
        <v>19</v>
      </c>
      <c r="M6" s="41">
        <f>$G$47</f>
        <v>1</v>
      </c>
      <c r="N6" s="177">
        <f>SUM(L7,I7,F7)</f>
        <v>7</v>
      </c>
      <c r="O6" s="177">
        <f>SUM(E6,H6,K6)</f>
        <v>5</v>
      </c>
      <c r="P6" s="177">
        <f>SUM(M6,J6,G6)</f>
        <v>2</v>
      </c>
      <c r="Q6" s="171">
        <f>$O$6-$P$6</f>
        <v>3</v>
      </c>
      <c r="R6" s="171">
        <v>1</v>
      </c>
    </row>
    <row r="7" spans="1:18" ht="16.5" customHeight="1" thickBot="1">
      <c r="A7" s="176"/>
      <c r="B7" s="182"/>
      <c r="C7" s="183"/>
      <c r="D7" s="184"/>
      <c r="E7" s="42" t="s">
        <v>5</v>
      </c>
      <c r="F7" s="37">
        <v>3</v>
      </c>
      <c r="G7" s="43"/>
      <c r="H7" s="44" t="s">
        <v>5</v>
      </c>
      <c r="I7" s="37">
        <v>3</v>
      </c>
      <c r="J7" s="44"/>
      <c r="K7" s="42" t="s">
        <v>5</v>
      </c>
      <c r="L7" s="37">
        <v>1</v>
      </c>
      <c r="M7" s="44"/>
      <c r="N7" s="178"/>
      <c r="O7" s="178"/>
      <c r="P7" s="178"/>
      <c r="Q7" s="172"/>
      <c r="R7" s="172"/>
    </row>
    <row r="8" spans="1:18" ht="16.5" customHeight="1" thickBot="1">
      <c r="A8" s="175" t="str">
        <f>$E$5</f>
        <v>平岡北ＳＣ・アヤックス</v>
      </c>
      <c r="B8" s="38">
        <f>$G$41</f>
        <v>1</v>
      </c>
      <c r="C8" s="39" t="s">
        <v>19</v>
      </c>
      <c r="D8" s="40">
        <f>E41</f>
        <v>3</v>
      </c>
      <c r="E8" s="179"/>
      <c r="F8" s="180"/>
      <c r="G8" s="181"/>
      <c r="H8" s="38">
        <f>N47</f>
        <v>0</v>
      </c>
      <c r="I8" s="39" t="s">
        <v>269</v>
      </c>
      <c r="J8" s="41">
        <f>P47</f>
        <v>2</v>
      </c>
      <c r="K8" s="38">
        <f>N44</f>
        <v>0</v>
      </c>
      <c r="L8" s="39" t="s">
        <v>19</v>
      </c>
      <c r="M8" s="41">
        <f>$P$44</f>
        <v>3</v>
      </c>
      <c r="N8" s="177">
        <f>SUM(L9,I9,C9)</f>
        <v>0</v>
      </c>
      <c r="O8" s="177">
        <f>SUM(B8,H8,K8)</f>
        <v>1</v>
      </c>
      <c r="P8" s="177">
        <f>SUM(M8,J8,D8)</f>
        <v>8</v>
      </c>
      <c r="Q8" s="171">
        <f>$O$8-$P$8</f>
        <v>-7</v>
      </c>
      <c r="R8" s="171">
        <v>4</v>
      </c>
    </row>
    <row r="9" spans="1:18" ht="16.5" customHeight="1" thickBot="1">
      <c r="A9" s="176"/>
      <c r="B9" s="42" t="s">
        <v>5</v>
      </c>
      <c r="C9" s="37">
        <v>0</v>
      </c>
      <c r="D9" s="43"/>
      <c r="E9" s="182"/>
      <c r="F9" s="183"/>
      <c r="G9" s="184"/>
      <c r="H9" s="42" t="s">
        <v>5</v>
      </c>
      <c r="I9" s="37">
        <v>0</v>
      </c>
      <c r="J9" s="44"/>
      <c r="K9" s="42" t="s">
        <v>5</v>
      </c>
      <c r="L9" s="37">
        <v>0</v>
      </c>
      <c r="M9" s="44"/>
      <c r="N9" s="178"/>
      <c r="O9" s="178"/>
      <c r="P9" s="178"/>
      <c r="Q9" s="172"/>
      <c r="R9" s="172"/>
    </row>
    <row r="10" spans="1:18" ht="16.5" customHeight="1" thickBot="1">
      <c r="A10" s="175" t="str">
        <f>$H$5</f>
        <v>猪名川ＦＣ</v>
      </c>
      <c r="B10" s="38">
        <f>$G$44</f>
        <v>0</v>
      </c>
      <c r="C10" s="39" t="s">
        <v>19</v>
      </c>
      <c r="D10" s="40">
        <f>E44</f>
        <v>1</v>
      </c>
      <c r="E10" s="38">
        <f>P47</f>
        <v>2</v>
      </c>
      <c r="F10" s="39" t="s">
        <v>19</v>
      </c>
      <c r="G10" s="40">
        <f>N47</f>
        <v>0</v>
      </c>
      <c r="H10" s="179"/>
      <c r="I10" s="180"/>
      <c r="J10" s="180"/>
      <c r="K10" s="38">
        <f>N41</f>
        <v>2</v>
      </c>
      <c r="L10" s="39" t="s">
        <v>19</v>
      </c>
      <c r="M10" s="41">
        <f>P41</f>
        <v>1</v>
      </c>
      <c r="N10" s="177">
        <f>L11+F11+C11</f>
        <v>6</v>
      </c>
      <c r="O10" s="177">
        <f>SUM(B10,E10,K10)</f>
        <v>4</v>
      </c>
      <c r="P10" s="177">
        <f>SUM(M10,G10,D10)</f>
        <v>2</v>
      </c>
      <c r="Q10" s="171">
        <f>$O$10-$P$10</f>
        <v>2</v>
      </c>
      <c r="R10" s="171">
        <v>2</v>
      </c>
    </row>
    <row r="11" spans="1:18" ht="16.5" customHeight="1" thickBot="1">
      <c r="A11" s="176"/>
      <c r="B11" s="42" t="s">
        <v>5</v>
      </c>
      <c r="C11" s="37">
        <v>0</v>
      </c>
      <c r="D11" s="43"/>
      <c r="E11" s="42" t="s">
        <v>5</v>
      </c>
      <c r="F11" s="37">
        <v>3</v>
      </c>
      <c r="G11" s="43"/>
      <c r="H11" s="182"/>
      <c r="I11" s="183"/>
      <c r="J11" s="183"/>
      <c r="K11" s="42" t="s">
        <v>5</v>
      </c>
      <c r="L11" s="37">
        <v>3</v>
      </c>
      <c r="M11" s="44"/>
      <c r="N11" s="178"/>
      <c r="O11" s="178"/>
      <c r="P11" s="178"/>
      <c r="Q11" s="172"/>
      <c r="R11" s="172"/>
    </row>
    <row r="12" spans="1:18" ht="16.5" customHeight="1" thickBot="1">
      <c r="A12" s="175" t="str">
        <f>$K$5</f>
        <v>リバースＦＣ</v>
      </c>
      <c r="B12" s="38">
        <f>$G$47</f>
        <v>1</v>
      </c>
      <c r="C12" s="39" t="s">
        <v>19</v>
      </c>
      <c r="D12" s="40">
        <f>E47</f>
        <v>1</v>
      </c>
      <c r="E12" s="38">
        <f>$P$44</f>
        <v>3</v>
      </c>
      <c r="F12" s="39" t="s">
        <v>269</v>
      </c>
      <c r="G12" s="40">
        <f>N44</f>
        <v>0</v>
      </c>
      <c r="H12" s="38">
        <f>P41</f>
        <v>1</v>
      </c>
      <c r="I12" s="39" t="s">
        <v>19</v>
      </c>
      <c r="J12" s="40">
        <f>N41</f>
        <v>2</v>
      </c>
      <c r="K12" s="179"/>
      <c r="L12" s="180"/>
      <c r="M12" s="180"/>
      <c r="N12" s="177">
        <f>SUM(I13,F13,C13)</f>
        <v>4</v>
      </c>
      <c r="O12" s="177">
        <f>SUM(B12,E12,H12)</f>
        <v>5</v>
      </c>
      <c r="P12" s="177">
        <f>SUM(J12,G12,D12)</f>
        <v>3</v>
      </c>
      <c r="Q12" s="171">
        <f>$O$12-$P$12</f>
        <v>2</v>
      </c>
      <c r="R12" s="171">
        <v>3</v>
      </c>
    </row>
    <row r="13" spans="1:18" ht="16.5" customHeight="1" thickBot="1">
      <c r="A13" s="176"/>
      <c r="B13" s="42" t="s">
        <v>5</v>
      </c>
      <c r="C13" s="37">
        <v>1</v>
      </c>
      <c r="D13" s="43"/>
      <c r="E13" s="42" t="s">
        <v>5</v>
      </c>
      <c r="F13" s="37">
        <v>3</v>
      </c>
      <c r="G13" s="43"/>
      <c r="H13" s="42" t="s">
        <v>5</v>
      </c>
      <c r="I13" s="37">
        <v>0</v>
      </c>
      <c r="J13" s="43"/>
      <c r="K13" s="182"/>
      <c r="L13" s="183"/>
      <c r="M13" s="183"/>
      <c r="N13" s="178"/>
      <c r="O13" s="178"/>
      <c r="P13" s="178"/>
      <c r="Q13" s="172"/>
      <c r="R13" s="172"/>
    </row>
    <row r="14" spans="1:18" ht="16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6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5" ht="16.5" customHeight="1" thickBot="1">
      <c r="A16" s="186" t="s">
        <v>270</v>
      </c>
      <c r="B16" s="186"/>
      <c r="C16" s="36"/>
      <c r="D16" s="36"/>
      <c r="E16" s="36"/>
    </row>
    <row r="17" spans="1:18" ht="16.5" customHeight="1" thickBot="1">
      <c r="A17" s="37"/>
      <c r="B17" s="173" t="s">
        <v>109</v>
      </c>
      <c r="C17" s="174"/>
      <c r="D17" s="174"/>
      <c r="E17" s="173" t="s">
        <v>110</v>
      </c>
      <c r="F17" s="174"/>
      <c r="G17" s="174"/>
      <c r="H17" s="173" t="s">
        <v>65</v>
      </c>
      <c r="I17" s="174"/>
      <c r="J17" s="174"/>
      <c r="K17" s="173" t="s">
        <v>125</v>
      </c>
      <c r="L17" s="174"/>
      <c r="M17" s="174"/>
      <c r="N17" s="34" t="s">
        <v>0</v>
      </c>
      <c r="O17" s="34" t="s">
        <v>1</v>
      </c>
      <c r="P17" s="34" t="s">
        <v>2</v>
      </c>
      <c r="Q17" s="34" t="s">
        <v>3</v>
      </c>
      <c r="R17" s="34" t="s">
        <v>4</v>
      </c>
    </row>
    <row r="18" spans="1:18" ht="16.5" customHeight="1" thickBot="1">
      <c r="A18" s="175" t="str">
        <f>$B$17</f>
        <v>河合ＦＣ</v>
      </c>
      <c r="B18" s="179"/>
      <c r="C18" s="180"/>
      <c r="D18" s="181"/>
      <c r="E18" s="38">
        <f>E42</f>
        <v>0</v>
      </c>
      <c r="F18" s="39" t="s">
        <v>19</v>
      </c>
      <c r="G18" s="40">
        <f>$G$42</f>
        <v>2</v>
      </c>
      <c r="H18" s="38">
        <f>E45</f>
        <v>0</v>
      </c>
      <c r="I18" s="39" t="s">
        <v>19</v>
      </c>
      <c r="J18" s="41">
        <f>$G$45</f>
        <v>4</v>
      </c>
      <c r="K18" s="38">
        <f>$E$48</f>
        <v>2</v>
      </c>
      <c r="L18" s="39" t="s">
        <v>19</v>
      </c>
      <c r="M18" s="41">
        <f>G48</f>
        <v>0</v>
      </c>
      <c r="N18" s="177">
        <f>SUM(L19,I19,F19)</f>
        <v>3</v>
      </c>
      <c r="O18" s="177">
        <f>SUM(E18,H18,K18)</f>
        <v>2</v>
      </c>
      <c r="P18" s="177">
        <f>SUM(M18,J18,G18)</f>
        <v>6</v>
      </c>
      <c r="Q18" s="171">
        <f>$O$18-$P$18</f>
        <v>-4</v>
      </c>
      <c r="R18" s="171">
        <v>3</v>
      </c>
    </row>
    <row r="19" spans="1:18" ht="16.5" customHeight="1" thickBot="1">
      <c r="A19" s="176"/>
      <c r="B19" s="182"/>
      <c r="C19" s="183"/>
      <c r="D19" s="184"/>
      <c r="E19" s="42" t="s">
        <v>5</v>
      </c>
      <c r="F19" s="37">
        <v>0</v>
      </c>
      <c r="G19" s="43"/>
      <c r="H19" s="42" t="s">
        <v>5</v>
      </c>
      <c r="I19" s="37">
        <v>0</v>
      </c>
      <c r="J19" s="44"/>
      <c r="K19" s="42" t="s">
        <v>5</v>
      </c>
      <c r="L19" s="37">
        <v>3</v>
      </c>
      <c r="M19" s="44"/>
      <c r="N19" s="178"/>
      <c r="O19" s="178"/>
      <c r="P19" s="178"/>
      <c r="Q19" s="172"/>
      <c r="R19" s="172"/>
    </row>
    <row r="20" spans="1:73" ht="16.5" customHeight="1" thickBot="1">
      <c r="A20" s="175" t="str">
        <f>$E$17</f>
        <v>園田ＪＳＣ</v>
      </c>
      <c r="B20" s="38">
        <f>$G$42</f>
        <v>2</v>
      </c>
      <c r="C20" s="39" t="s">
        <v>19</v>
      </c>
      <c r="D20" s="40">
        <f>E42</f>
        <v>0</v>
      </c>
      <c r="E20" s="179"/>
      <c r="F20" s="180"/>
      <c r="G20" s="181"/>
      <c r="H20" s="38">
        <f>$N$48</f>
        <v>0</v>
      </c>
      <c r="I20" s="39" t="s">
        <v>19</v>
      </c>
      <c r="J20" s="41">
        <f>P48</f>
        <v>3</v>
      </c>
      <c r="K20" s="38">
        <f>$N$45</f>
        <v>9</v>
      </c>
      <c r="L20" s="39" t="s">
        <v>19</v>
      </c>
      <c r="M20" s="41">
        <f>P45</f>
        <v>0</v>
      </c>
      <c r="N20" s="177">
        <f>SUM(L21,I21,C21)</f>
        <v>6</v>
      </c>
      <c r="O20" s="177">
        <f>SUM(B20,H20,K20)</f>
        <v>11</v>
      </c>
      <c r="P20" s="177">
        <f>SUM(M20,J20,D20)</f>
        <v>3</v>
      </c>
      <c r="Q20" s="171">
        <f>$O$20-$P$20</f>
        <v>8</v>
      </c>
      <c r="R20" s="171">
        <v>2</v>
      </c>
      <c r="BQ20" s="63"/>
      <c r="BU20" s="63"/>
    </row>
    <row r="21" spans="1:18" ht="16.5" customHeight="1" thickBot="1">
      <c r="A21" s="176"/>
      <c r="B21" s="42" t="s">
        <v>5</v>
      </c>
      <c r="C21" s="37">
        <v>3</v>
      </c>
      <c r="D21" s="43"/>
      <c r="E21" s="182"/>
      <c r="F21" s="183"/>
      <c r="G21" s="184"/>
      <c r="H21" s="42" t="s">
        <v>5</v>
      </c>
      <c r="I21" s="37">
        <v>0</v>
      </c>
      <c r="J21" s="44"/>
      <c r="K21" s="42" t="s">
        <v>5</v>
      </c>
      <c r="L21" s="37">
        <v>3</v>
      </c>
      <c r="M21" s="44"/>
      <c r="N21" s="178"/>
      <c r="O21" s="178"/>
      <c r="P21" s="178"/>
      <c r="Q21" s="172"/>
      <c r="R21" s="172"/>
    </row>
    <row r="22" spans="1:18" ht="16.5" customHeight="1" thickBot="1">
      <c r="A22" s="175" t="str">
        <f>$H$17</f>
        <v>日生中央ＳＣ</v>
      </c>
      <c r="B22" s="38">
        <f>$G$45</f>
        <v>4</v>
      </c>
      <c r="C22" s="39" t="s">
        <v>19</v>
      </c>
      <c r="D22" s="40">
        <f>E45</f>
        <v>0</v>
      </c>
      <c r="E22" s="38">
        <f>P48</f>
        <v>3</v>
      </c>
      <c r="F22" s="39" t="s">
        <v>19</v>
      </c>
      <c r="G22" s="40">
        <f>$N$48</f>
        <v>0</v>
      </c>
      <c r="H22" s="179"/>
      <c r="I22" s="180"/>
      <c r="J22" s="180"/>
      <c r="K22" s="38">
        <f>N42</f>
        <v>5</v>
      </c>
      <c r="L22" s="39" t="s">
        <v>19</v>
      </c>
      <c r="M22" s="41">
        <f>P42</f>
        <v>0</v>
      </c>
      <c r="N22" s="177">
        <f>SUM(L23,F23,C23)</f>
        <v>9</v>
      </c>
      <c r="O22" s="177">
        <f>SUM(B22,E22,K22)</f>
        <v>12</v>
      </c>
      <c r="P22" s="177">
        <f>SUM(M22,G22,D22)</f>
        <v>0</v>
      </c>
      <c r="Q22" s="171">
        <f>$O$22-$P$22</f>
        <v>12</v>
      </c>
      <c r="R22" s="171">
        <v>1</v>
      </c>
    </row>
    <row r="23" spans="1:18" ht="16.5" customHeight="1" thickBot="1">
      <c r="A23" s="176"/>
      <c r="B23" s="42" t="s">
        <v>5</v>
      </c>
      <c r="C23" s="37">
        <v>3</v>
      </c>
      <c r="D23" s="43"/>
      <c r="E23" s="42" t="s">
        <v>5</v>
      </c>
      <c r="F23" s="37">
        <v>3</v>
      </c>
      <c r="G23" s="43"/>
      <c r="H23" s="182"/>
      <c r="I23" s="183"/>
      <c r="J23" s="183"/>
      <c r="K23" s="42" t="s">
        <v>5</v>
      </c>
      <c r="L23" s="37">
        <v>3</v>
      </c>
      <c r="M23" s="44"/>
      <c r="N23" s="178"/>
      <c r="O23" s="178"/>
      <c r="P23" s="178"/>
      <c r="Q23" s="172"/>
      <c r="R23" s="172"/>
    </row>
    <row r="24" spans="1:18" ht="16.5" customHeight="1" thickBot="1">
      <c r="A24" s="175" t="str">
        <f>$K$17</f>
        <v>泉大津ＪＦＣ・β</v>
      </c>
      <c r="B24" s="38">
        <f>G48</f>
        <v>0</v>
      </c>
      <c r="C24" s="39" t="s">
        <v>19</v>
      </c>
      <c r="D24" s="40">
        <f>$E$48</f>
        <v>2</v>
      </c>
      <c r="E24" s="38">
        <f>P45</f>
        <v>0</v>
      </c>
      <c r="F24" s="39" t="s">
        <v>19</v>
      </c>
      <c r="G24" s="40">
        <f>$N$45</f>
        <v>9</v>
      </c>
      <c r="H24" s="38">
        <f>P42</f>
        <v>0</v>
      </c>
      <c r="I24" s="39" t="s">
        <v>19</v>
      </c>
      <c r="J24" s="40">
        <f>N42</f>
        <v>5</v>
      </c>
      <c r="K24" s="179"/>
      <c r="L24" s="180"/>
      <c r="M24" s="180"/>
      <c r="N24" s="177">
        <f>SUM(I25,F25,C25)</f>
        <v>0</v>
      </c>
      <c r="O24" s="177">
        <f>SUM(B24,E24,H24)</f>
        <v>0</v>
      </c>
      <c r="P24" s="177">
        <f>SUM(J24,G24,D24)</f>
        <v>16</v>
      </c>
      <c r="Q24" s="171">
        <f>$O$24-$P$24</f>
        <v>-16</v>
      </c>
      <c r="R24" s="171">
        <v>4</v>
      </c>
    </row>
    <row r="25" spans="1:18" ht="16.5" customHeight="1" thickBot="1">
      <c r="A25" s="176"/>
      <c r="B25" s="42" t="s">
        <v>5</v>
      </c>
      <c r="C25" s="37">
        <v>0</v>
      </c>
      <c r="D25" s="43"/>
      <c r="E25" s="42" t="s">
        <v>5</v>
      </c>
      <c r="F25" s="37">
        <v>0</v>
      </c>
      <c r="G25" s="43"/>
      <c r="H25" s="42" t="s">
        <v>5</v>
      </c>
      <c r="I25" s="37">
        <v>0</v>
      </c>
      <c r="J25" s="43"/>
      <c r="K25" s="182"/>
      <c r="L25" s="183"/>
      <c r="M25" s="183"/>
      <c r="N25" s="178"/>
      <c r="O25" s="178"/>
      <c r="P25" s="178"/>
      <c r="Q25" s="172"/>
      <c r="R25" s="172"/>
    </row>
    <row r="26" spans="1:18" ht="16.5" customHeight="1">
      <c r="A26" s="4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6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5" ht="16.5" customHeight="1" thickBot="1">
      <c r="A28" s="186" t="s">
        <v>23</v>
      </c>
      <c r="B28" s="186"/>
      <c r="C28" s="36"/>
      <c r="D28" s="36"/>
      <c r="E28" s="36"/>
    </row>
    <row r="29" spans="1:18" ht="16.5" customHeight="1" thickBot="1">
      <c r="A29" s="37"/>
      <c r="B29" s="173" t="s">
        <v>111</v>
      </c>
      <c r="C29" s="174"/>
      <c r="D29" s="185"/>
      <c r="E29" s="173" t="s">
        <v>64</v>
      </c>
      <c r="F29" s="174"/>
      <c r="G29" s="174"/>
      <c r="H29" s="173" t="s">
        <v>60</v>
      </c>
      <c r="I29" s="174"/>
      <c r="J29" s="174"/>
      <c r="K29" s="173" t="s">
        <v>112</v>
      </c>
      <c r="L29" s="174"/>
      <c r="M29" s="174"/>
      <c r="N29" s="34" t="s">
        <v>0</v>
      </c>
      <c r="O29" s="34" t="s">
        <v>1</v>
      </c>
      <c r="P29" s="34" t="s">
        <v>2</v>
      </c>
      <c r="Q29" s="34" t="s">
        <v>3</v>
      </c>
      <c r="R29" s="34" t="s">
        <v>4</v>
      </c>
    </row>
    <row r="30" spans="1:18" ht="16.5" customHeight="1" thickBot="1">
      <c r="A30" s="175" t="str">
        <f>$B$29</f>
        <v>伊丹ＦＣ Ｊｒ．</v>
      </c>
      <c r="B30" s="179"/>
      <c r="C30" s="180"/>
      <c r="D30" s="181"/>
      <c r="E30" s="38">
        <f>E43</f>
        <v>1</v>
      </c>
      <c r="F30" s="39" t="s">
        <v>19</v>
      </c>
      <c r="G30" s="40">
        <f>G43</f>
        <v>0</v>
      </c>
      <c r="H30" s="38">
        <f>E46</f>
        <v>2</v>
      </c>
      <c r="I30" s="39" t="s">
        <v>19</v>
      </c>
      <c r="J30" s="41">
        <f>G46</f>
        <v>0</v>
      </c>
      <c r="K30" s="38">
        <f>E49</f>
        <v>2</v>
      </c>
      <c r="L30" s="39" t="s">
        <v>19</v>
      </c>
      <c r="M30" s="41">
        <f>G49</f>
        <v>1</v>
      </c>
      <c r="N30" s="177">
        <f>L31+I31+F31</f>
        <v>9</v>
      </c>
      <c r="O30" s="177">
        <f>SUM(E30,H30,K30)</f>
        <v>5</v>
      </c>
      <c r="P30" s="177">
        <f>SUM(G30,J30,M30)</f>
        <v>1</v>
      </c>
      <c r="Q30" s="171">
        <f>$O$30-$P$30</f>
        <v>4</v>
      </c>
      <c r="R30" s="171">
        <v>1</v>
      </c>
    </row>
    <row r="31" spans="1:18" ht="16.5" customHeight="1" thickBot="1">
      <c r="A31" s="176"/>
      <c r="B31" s="182"/>
      <c r="C31" s="183"/>
      <c r="D31" s="184"/>
      <c r="E31" s="42" t="s">
        <v>5</v>
      </c>
      <c r="F31" s="37">
        <v>3</v>
      </c>
      <c r="G31" s="43"/>
      <c r="H31" s="42" t="s">
        <v>5</v>
      </c>
      <c r="I31" s="37">
        <v>3</v>
      </c>
      <c r="J31" s="44"/>
      <c r="K31" s="42" t="s">
        <v>5</v>
      </c>
      <c r="L31" s="37">
        <v>3</v>
      </c>
      <c r="M31" s="44"/>
      <c r="N31" s="178"/>
      <c r="O31" s="178"/>
      <c r="P31" s="178"/>
      <c r="Q31" s="172"/>
      <c r="R31" s="172"/>
    </row>
    <row r="32" spans="1:18" ht="16.5" customHeight="1" thickBot="1">
      <c r="A32" s="175" t="str">
        <f>$E$29</f>
        <v>加古川たんぽぽ・カリオカ</v>
      </c>
      <c r="B32" s="38">
        <f>G30</f>
        <v>0</v>
      </c>
      <c r="C32" s="39" t="s">
        <v>19</v>
      </c>
      <c r="D32" s="40">
        <f>E30</f>
        <v>1</v>
      </c>
      <c r="E32" s="179"/>
      <c r="F32" s="180"/>
      <c r="G32" s="181"/>
      <c r="H32" s="38">
        <f>N49</f>
        <v>0</v>
      </c>
      <c r="I32" s="39" t="s">
        <v>19</v>
      </c>
      <c r="J32" s="41">
        <f>P49</f>
        <v>2</v>
      </c>
      <c r="K32" s="38">
        <f>N46</f>
        <v>0</v>
      </c>
      <c r="L32" s="39" t="s">
        <v>19</v>
      </c>
      <c r="M32" s="41">
        <f>P46</f>
        <v>3</v>
      </c>
      <c r="N32" s="177">
        <f>SUM(L33,I33,C33)</f>
        <v>0</v>
      </c>
      <c r="O32" s="177">
        <f>SUM(B32,H32,K32)</f>
        <v>0</v>
      </c>
      <c r="P32" s="177">
        <f>SUM(D32,J32,M32)</f>
        <v>6</v>
      </c>
      <c r="Q32" s="171">
        <f>$O$32-$P$32</f>
        <v>-6</v>
      </c>
      <c r="R32" s="171">
        <v>4</v>
      </c>
    </row>
    <row r="33" spans="1:18" ht="16.5" customHeight="1" thickBot="1">
      <c r="A33" s="176"/>
      <c r="B33" s="42" t="s">
        <v>5</v>
      </c>
      <c r="C33" s="37">
        <v>0</v>
      </c>
      <c r="D33" s="43"/>
      <c r="E33" s="182"/>
      <c r="F33" s="183"/>
      <c r="G33" s="184"/>
      <c r="H33" s="42" t="s">
        <v>5</v>
      </c>
      <c r="I33" s="37">
        <v>0</v>
      </c>
      <c r="J33" s="44"/>
      <c r="K33" s="42" t="s">
        <v>5</v>
      </c>
      <c r="L33" s="37">
        <v>0</v>
      </c>
      <c r="M33" s="44"/>
      <c r="N33" s="178"/>
      <c r="O33" s="178"/>
      <c r="P33" s="178"/>
      <c r="Q33" s="172"/>
      <c r="R33" s="172"/>
    </row>
    <row r="34" spans="1:18" ht="16.5" customHeight="1" thickBot="1">
      <c r="A34" s="175" t="str">
        <f>$H$29</f>
        <v>小野東ＳＳＤ</v>
      </c>
      <c r="B34" s="38">
        <f>J30</f>
        <v>0</v>
      </c>
      <c r="C34" s="39" t="s">
        <v>19</v>
      </c>
      <c r="D34" s="40">
        <f>H30</f>
        <v>2</v>
      </c>
      <c r="E34" s="38">
        <f>P49</f>
        <v>2</v>
      </c>
      <c r="F34" s="39" t="s">
        <v>19</v>
      </c>
      <c r="G34" s="40">
        <f>H32</f>
        <v>0</v>
      </c>
      <c r="H34" s="179"/>
      <c r="I34" s="180"/>
      <c r="J34" s="180"/>
      <c r="K34" s="38">
        <f>N43</f>
        <v>0</v>
      </c>
      <c r="L34" s="39" t="s">
        <v>19</v>
      </c>
      <c r="M34" s="41">
        <f>P43</f>
        <v>1</v>
      </c>
      <c r="N34" s="177">
        <f>SUM(L35,F35,C35)</f>
        <v>3</v>
      </c>
      <c r="O34" s="177">
        <f>SUM(B34,E34,K34)</f>
        <v>2</v>
      </c>
      <c r="P34" s="177">
        <f>SUM(D34,G34,M34)</f>
        <v>3</v>
      </c>
      <c r="Q34" s="171">
        <f>$O$34-$P$34</f>
        <v>-1</v>
      </c>
      <c r="R34" s="171">
        <v>3</v>
      </c>
    </row>
    <row r="35" spans="1:18" ht="16.5" customHeight="1" thickBot="1">
      <c r="A35" s="176"/>
      <c r="B35" s="42" t="s">
        <v>5</v>
      </c>
      <c r="C35" s="37">
        <v>0</v>
      </c>
      <c r="D35" s="43"/>
      <c r="E35" s="42" t="s">
        <v>5</v>
      </c>
      <c r="F35" s="37">
        <v>3</v>
      </c>
      <c r="G35" s="43"/>
      <c r="H35" s="182"/>
      <c r="I35" s="183"/>
      <c r="J35" s="183"/>
      <c r="K35" s="42" t="s">
        <v>5</v>
      </c>
      <c r="L35" s="37">
        <v>0</v>
      </c>
      <c r="M35" s="44"/>
      <c r="N35" s="178"/>
      <c r="O35" s="178"/>
      <c r="P35" s="178"/>
      <c r="Q35" s="172"/>
      <c r="R35" s="172"/>
    </row>
    <row r="36" spans="1:18" ht="16.5" customHeight="1" thickBot="1">
      <c r="A36" s="175" t="str">
        <f>$K$29</f>
        <v>久米田ＦＣ八木</v>
      </c>
      <c r="B36" s="38">
        <f>M30</f>
        <v>1</v>
      </c>
      <c r="C36" s="39" t="s">
        <v>19</v>
      </c>
      <c r="D36" s="40">
        <f>K30</f>
        <v>2</v>
      </c>
      <c r="E36" s="38">
        <f>P46</f>
        <v>3</v>
      </c>
      <c r="F36" s="39" t="s">
        <v>19</v>
      </c>
      <c r="G36" s="40">
        <f>K32</f>
        <v>0</v>
      </c>
      <c r="H36" s="38">
        <f>P43</f>
        <v>1</v>
      </c>
      <c r="I36" s="39" t="s">
        <v>19</v>
      </c>
      <c r="J36" s="40">
        <f>N43</f>
        <v>0</v>
      </c>
      <c r="K36" s="179"/>
      <c r="L36" s="180"/>
      <c r="M36" s="180"/>
      <c r="N36" s="177">
        <f>SUM(I37,F37,C37)</f>
        <v>6</v>
      </c>
      <c r="O36" s="177">
        <f>SUM(B36,E36,H36)</f>
        <v>5</v>
      </c>
      <c r="P36" s="177">
        <f>SUM(D36,G36,J36)</f>
        <v>2</v>
      </c>
      <c r="Q36" s="171">
        <f>$O$36-$P$36</f>
        <v>3</v>
      </c>
      <c r="R36" s="171">
        <v>2</v>
      </c>
    </row>
    <row r="37" spans="1:18" ht="16.5" customHeight="1" thickBot="1">
      <c r="A37" s="176"/>
      <c r="B37" s="42" t="s">
        <v>5</v>
      </c>
      <c r="C37" s="37">
        <v>0</v>
      </c>
      <c r="D37" s="43"/>
      <c r="E37" s="42" t="s">
        <v>5</v>
      </c>
      <c r="F37" s="37">
        <v>3</v>
      </c>
      <c r="G37" s="43"/>
      <c r="H37" s="42" t="s">
        <v>5</v>
      </c>
      <c r="I37" s="37">
        <v>3</v>
      </c>
      <c r="J37" s="43"/>
      <c r="K37" s="182"/>
      <c r="L37" s="183"/>
      <c r="M37" s="183"/>
      <c r="N37" s="178"/>
      <c r="O37" s="178"/>
      <c r="P37" s="178"/>
      <c r="Q37" s="172"/>
      <c r="R37" s="172"/>
    </row>
    <row r="38" ht="16.5" customHeight="1"/>
    <row r="39" ht="16.5" customHeight="1" thickBot="1"/>
    <row r="40" spans="1:20" ht="16.5" customHeight="1" thickBot="1">
      <c r="A40" s="150" t="s">
        <v>6</v>
      </c>
      <c r="B40" s="151"/>
      <c r="C40" s="147" t="s">
        <v>12</v>
      </c>
      <c r="D40" s="148"/>
      <c r="E40" s="148"/>
      <c r="F40" s="148"/>
      <c r="G40" s="148"/>
      <c r="H40" s="148"/>
      <c r="I40" s="149"/>
      <c r="J40" s="152" t="s">
        <v>131</v>
      </c>
      <c r="K40" s="153"/>
      <c r="L40" s="147" t="s">
        <v>13</v>
      </c>
      <c r="M40" s="148"/>
      <c r="N40" s="148"/>
      <c r="O40" s="148"/>
      <c r="P40" s="148"/>
      <c r="Q40" s="148"/>
      <c r="R40" s="149"/>
      <c r="S40" s="152" t="s">
        <v>131</v>
      </c>
      <c r="T40" s="153"/>
    </row>
    <row r="41" spans="1:20" ht="16.5" customHeight="1">
      <c r="A41" s="188" t="s">
        <v>14</v>
      </c>
      <c r="B41" s="189"/>
      <c r="C41" s="145" t="str">
        <f>$B$5</f>
        <v>若葉ＦＣ</v>
      </c>
      <c r="D41" s="190"/>
      <c r="E41" s="95">
        <v>3</v>
      </c>
      <c r="F41" s="96" t="s">
        <v>19</v>
      </c>
      <c r="G41" s="95">
        <v>1</v>
      </c>
      <c r="H41" s="190" t="str">
        <f>$E$5</f>
        <v>平岡北ＳＣ・アヤックス</v>
      </c>
      <c r="I41" s="191"/>
      <c r="J41" s="145" t="s">
        <v>144</v>
      </c>
      <c r="K41" s="191"/>
      <c r="L41" s="145" t="str">
        <f>$H$5</f>
        <v>猪名川ＦＣ</v>
      </c>
      <c r="M41" s="190"/>
      <c r="N41" s="95">
        <v>2</v>
      </c>
      <c r="O41" s="96" t="s">
        <v>19</v>
      </c>
      <c r="P41" s="95">
        <v>1</v>
      </c>
      <c r="Q41" s="190" t="str">
        <f>$K$5</f>
        <v>リバースＦＣ</v>
      </c>
      <c r="R41" s="191"/>
      <c r="S41" s="145" t="s">
        <v>145</v>
      </c>
      <c r="T41" s="191"/>
    </row>
    <row r="42" spans="1:20" ht="16.5" customHeight="1">
      <c r="A42" s="154" t="s">
        <v>15</v>
      </c>
      <c r="B42" s="146"/>
      <c r="C42" s="143" t="str">
        <f>$B$17</f>
        <v>河合ＦＣ</v>
      </c>
      <c r="D42" s="144"/>
      <c r="E42" s="97">
        <v>0</v>
      </c>
      <c r="F42" s="98" t="s">
        <v>19</v>
      </c>
      <c r="G42" s="97">
        <v>2</v>
      </c>
      <c r="H42" s="144" t="str">
        <f>$E$17</f>
        <v>園田ＪＳＣ</v>
      </c>
      <c r="I42" s="192"/>
      <c r="J42" s="200" t="s">
        <v>146</v>
      </c>
      <c r="K42" s="201"/>
      <c r="L42" s="143" t="str">
        <f>$H$17</f>
        <v>日生中央ＳＣ</v>
      </c>
      <c r="M42" s="144"/>
      <c r="N42" s="97">
        <v>5</v>
      </c>
      <c r="O42" s="98" t="s">
        <v>19</v>
      </c>
      <c r="P42" s="97">
        <v>0</v>
      </c>
      <c r="Q42" s="144" t="str">
        <f>$K$17</f>
        <v>泉大津ＪＦＣ・β</v>
      </c>
      <c r="R42" s="192"/>
      <c r="S42" s="200" t="s">
        <v>147</v>
      </c>
      <c r="T42" s="201"/>
    </row>
    <row r="43" spans="1:20" ht="16.5" customHeight="1">
      <c r="A43" s="154" t="s">
        <v>16</v>
      </c>
      <c r="B43" s="146"/>
      <c r="C43" s="143" t="str">
        <f>$B$29</f>
        <v>伊丹ＦＣ Ｊｒ．</v>
      </c>
      <c r="D43" s="144"/>
      <c r="E43" s="97">
        <v>1</v>
      </c>
      <c r="F43" s="98" t="s">
        <v>19</v>
      </c>
      <c r="G43" s="97">
        <v>0</v>
      </c>
      <c r="H43" s="144" t="str">
        <f>E29</f>
        <v>加古川たんぽぽ・カリオカ</v>
      </c>
      <c r="I43" s="192"/>
      <c r="J43" s="200" t="s">
        <v>148</v>
      </c>
      <c r="K43" s="201"/>
      <c r="L43" s="143" t="str">
        <f>H29</f>
        <v>小野東ＳＳＤ</v>
      </c>
      <c r="M43" s="144"/>
      <c r="N43" s="97">
        <v>0</v>
      </c>
      <c r="O43" s="98" t="s">
        <v>19</v>
      </c>
      <c r="P43" s="97">
        <v>1</v>
      </c>
      <c r="Q43" s="144" t="str">
        <f>$K$29</f>
        <v>久米田ＦＣ八木</v>
      </c>
      <c r="R43" s="192"/>
      <c r="S43" s="200" t="s">
        <v>149</v>
      </c>
      <c r="T43" s="201"/>
    </row>
    <row r="44" spans="1:20" ht="16.5" customHeight="1">
      <c r="A44" s="154" t="s">
        <v>7</v>
      </c>
      <c r="B44" s="146"/>
      <c r="C44" s="143" t="str">
        <f>$B$5</f>
        <v>若葉ＦＣ</v>
      </c>
      <c r="D44" s="144"/>
      <c r="E44" s="97">
        <v>1</v>
      </c>
      <c r="F44" s="98" t="s">
        <v>19</v>
      </c>
      <c r="G44" s="97">
        <v>0</v>
      </c>
      <c r="H44" s="144" t="str">
        <f>$H$5</f>
        <v>猪名川ＦＣ</v>
      </c>
      <c r="I44" s="192"/>
      <c r="J44" s="143" t="s">
        <v>150</v>
      </c>
      <c r="K44" s="192"/>
      <c r="L44" s="143" t="str">
        <f>$E$5</f>
        <v>平岡北ＳＣ・アヤックス</v>
      </c>
      <c r="M44" s="144"/>
      <c r="N44" s="97">
        <v>0</v>
      </c>
      <c r="O44" s="98" t="s">
        <v>19</v>
      </c>
      <c r="P44" s="97">
        <v>3</v>
      </c>
      <c r="Q44" s="144" t="str">
        <f>$K$5</f>
        <v>リバースＦＣ</v>
      </c>
      <c r="R44" s="192"/>
      <c r="S44" s="143" t="s">
        <v>151</v>
      </c>
      <c r="T44" s="192"/>
    </row>
    <row r="45" spans="1:20" ht="16.5" customHeight="1">
      <c r="A45" s="154" t="s">
        <v>8</v>
      </c>
      <c r="B45" s="146"/>
      <c r="C45" s="143" t="str">
        <f>$B$17</f>
        <v>河合ＦＣ</v>
      </c>
      <c r="D45" s="144"/>
      <c r="E45" s="97">
        <v>0</v>
      </c>
      <c r="F45" s="98" t="s">
        <v>19</v>
      </c>
      <c r="G45" s="97">
        <v>4</v>
      </c>
      <c r="H45" s="144" t="str">
        <f>$H$17</f>
        <v>日生中央ＳＣ</v>
      </c>
      <c r="I45" s="192"/>
      <c r="J45" s="143" t="s">
        <v>152</v>
      </c>
      <c r="K45" s="192"/>
      <c r="L45" s="143" t="str">
        <f>$E$17</f>
        <v>園田ＪＳＣ</v>
      </c>
      <c r="M45" s="144"/>
      <c r="N45" s="97">
        <v>9</v>
      </c>
      <c r="O45" s="98" t="s">
        <v>19</v>
      </c>
      <c r="P45" s="97">
        <v>0</v>
      </c>
      <c r="Q45" s="144" t="str">
        <f>$K$17</f>
        <v>泉大津ＪＦＣ・β</v>
      </c>
      <c r="R45" s="192"/>
      <c r="S45" s="143" t="s">
        <v>153</v>
      </c>
      <c r="T45" s="192"/>
    </row>
    <row r="46" spans="1:20" ht="16.5" customHeight="1">
      <c r="A46" s="154" t="s">
        <v>9</v>
      </c>
      <c r="B46" s="146"/>
      <c r="C46" s="143" t="str">
        <f>$B$29</f>
        <v>伊丹ＦＣ Ｊｒ．</v>
      </c>
      <c r="D46" s="144"/>
      <c r="E46" s="97">
        <v>2</v>
      </c>
      <c r="F46" s="98" t="s">
        <v>19</v>
      </c>
      <c r="G46" s="97">
        <v>0</v>
      </c>
      <c r="H46" s="144" t="str">
        <f>$H$29</f>
        <v>小野東ＳＳＤ</v>
      </c>
      <c r="I46" s="192"/>
      <c r="J46" s="193" t="s">
        <v>262</v>
      </c>
      <c r="K46" s="194"/>
      <c r="L46" s="143" t="str">
        <f>E29</f>
        <v>加古川たんぽぽ・カリオカ</v>
      </c>
      <c r="M46" s="144"/>
      <c r="N46" s="97">
        <v>0</v>
      </c>
      <c r="O46" s="98" t="s">
        <v>19</v>
      </c>
      <c r="P46" s="97">
        <v>3</v>
      </c>
      <c r="Q46" s="144" t="str">
        <f>$K$29</f>
        <v>久米田ＦＣ八木</v>
      </c>
      <c r="R46" s="192"/>
      <c r="S46" s="193" t="s">
        <v>154</v>
      </c>
      <c r="T46" s="194"/>
    </row>
    <row r="47" spans="1:20" ht="16.5" customHeight="1">
      <c r="A47" s="154" t="s">
        <v>10</v>
      </c>
      <c r="B47" s="146"/>
      <c r="C47" s="143" t="str">
        <f>$B$5</f>
        <v>若葉ＦＣ</v>
      </c>
      <c r="D47" s="144"/>
      <c r="E47" s="97">
        <v>1</v>
      </c>
      <c r="F47" s="98" t="s">
        <v>19</v>
      </c>
      <c r="G47" s="97">
        <v>1</v>
      </c>
      <c r="H47" s="144" t="str">
        <f>$K$5</f>
        <v>リバースＦＣ</v>
      </c>
      <c r="I47" s="192"/>
      <c r="J47" s="195" t="s">
        <v>263</v>
      </c>
      <c r="K47" s="196"/>
      <c r="L47" s="143" t="str">
        <f>$E$5</f>
        <v>平岡北ＳＣ・アヤックス</v>
      </c>
      <c r="M47" s="144"/>
      <c r="N47" s="97">
        <v>0</v>
      </c>
      <c r="O47" s="98" t="s">
        <v>19</v>
      </c>
      <c r="P47" s="97">
        <v>2</v>
      </c>
      <c r="Q47" s="144" t="str">
        <f>$H$5</f>
        <v>猪名川ＦＣ</v>
      </c>
      <c r="R47" s="192"/>
      <c r="S47" s="195" t="s">
        <v>155</v>
      </c>
      <c r="T47" s="196"/>
    </row>
    <row r="48" spans="1:20" ht="16.5" customHeight="1">
      <c r="A48" s="154" t="s">
        <v>11</v>
      </c>
      <c r="B48" s="146"/>
      <c r="C48" s="143" t="str">
        <f>$B$17</f>
        <v>河合ＦＣ</v>
      </c>
      <c r="D48" s="144"/>
      <c r="E48" s="97">
        <v>2</v>
      </c>
      <c r="F48" s="98" t="s">
        <v>19</v>
      </c>
      <c r="G48" s="97">
        <v>0</v>
      </c>
      <c r="H48" s="144" t="str">
        <f>$K$17</f>
        <v>泉大津ＪＦＣ・β</v>
      </c>
      <c r="I48" s="192"/>
      <c r="J48" s="195" t="s">
        <v>264</v>
      </c>
      <c r="K48" s="196"/>
      <c r="L48" s="143" t="str">
        <f>$E$17</f>
        <v>園田ＪＳＣ</v>
      </c>
      <c r="M48" s="144"/>
      <c r="N48" s="97">
        <v>0</v>
      </c>
      <c r="O48" s="98" t="s">
        <v>19</v>
      </c>
      <c r="P48" s="97">
        <v>3</v>
      </c>
      <c r="Q48" s="144" t="str">
        <f>$H$17</f>
        <v>日生中央ＳＣ</v>
      </c>
      <c r="R48" s="192"/>
      <c r="S48" s="195" t="s">
        <v>156</v>
      </c>
      <c r="T48" s="196"/>
    </row>
    <row r="49" spans="1:20" ht="16.5" customHeight="1" thickBot="1">
      <c r="A49" s="169" t="s">
        <v>21</v>
      </c>
      <c r="B49" s="170"/>
      <c r="C49" s="198" t="str">
        <f>B29</f>
        <v>伊丹ＦＣ Ｊｒ．</v>
      </c>
      <c r="D49" s="199"/>
      <c r="E49" s="99">
        <v>2</v>
      </c>
      <c r="F49" s="100" t="s">
        <v>19</v>
      </c>
      <c r="G49" s="99">
        <v>1</v>
      </c>
      <c r="H49" s="199" t="str">
        <f>K29</f>
        <v>久米田ＦＣ八木</v>
      </c>
      <c r="I49" s="206"/>
      <c r="J49" s="202" t="s">
        <v>265</v>
      </c>
      <c r="K49" s="203"/>
      <c r="L49" s="198" t="str">
        <f>E29</f>
        <v>加古川たんぽぽ・カリオカ</v>
      </c>
      <c r="M49" s="199"/>
      <c r="N49" s="99">
        <v>0</v>
      </c>
      <c r="O49" s="100" t="s">
        <v>19</v>
      </c>
      <c r="P49" s="99">
        <v>2</v>
      </c>
      <c r="Q49" s="199" t="str">
        <f>H29</f>
        <v>小野東ＳＳＤ</v>
      </c>
      <c r="R49" s="206"/>
      <c r="S49" s="202" t="s">
        <v>157</v>
      </c>
      <c r="T49" s="203"/>
    </row>
    <row r="50" spans="1:20" ht="16.5" customHeight="1">
      <c r="A50" s="102"/>
      <c r="B50" s="102"/>
      <c r="C50" s="102"/>
      <c r="D50" s="102"/>
      <c r="E50" s="41"/>
      <c r="F50" s="39"/>
      <c r="G50" s="41"/>
      <c r="H50" s="102"/>
      <c r="I50" s="102"/>
      <c r="J50" s="103"/>
      <c r="K50" s="103"/>
      <c r="L50" s="102"/>
      <c r="M50" s="102"/>
      <c r="N50" s="41"/>
      <c r="O50" s="39"/>
      <c r="P50" s="39"/>
      <c r="Q50" s="102"/>
      <c r="R50" s="102"/>
      <c r="S50" s="103"/>
      <c r="T50" s="103"/>
    </row>
    <row r="51" spans="1:20" ht="14.25">
      <c r="A51" s="207" t="s">
        <v>287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</sheetData>
  <sheetProtection/>
  <mergeCells count="171">
    <mergeCell ref="A51:T51"/>
    <mergeCell ref="L49:M49"/>
    <mergeCell ref="Q41:R41"/>
    <mergeCell ref="Q42:R42"/>
    <mergeCell ref="Q43:R43"/>
    <mergeCell ref="Q44:R44"/>
    <mergeCell ref="Q45:R45"/>
    <mergeCell ref="Q46:R46"/>
    <mergeCell ref="L48:M48"/>
    <mergeCell ref="L42:M42"/>
    <mergeCell ref="L43:M43"/>
    <mergeCell ref="A40:B40"/>
    <mergeCell ref="C40:I40"/>
    <mergeCell ref="L40:R40"/>
    <mergeCell ref="L41:M41"/>
    <mergeCell ref="H41:I41"/>
    <mergeCell ref="C41:D41"/>
    <mergeCell ref="A41:B41"/>
    <mergeCell ref="J41:K41"/>
    <mergeCell ref="C42:D42"/>
    <mergeCell ref="A47:B47"/>
    <mergeCell ref="A43:B43"/>
    <mergeCell ref="H48:I48"/>
    <mergeCell ref="A45:B45"/>
    <mergeCell ref="A46:B46"/>
    <mergeCell ref="H43:I43"/>
    <mergeCell ref="H44:I44"/>
    <mergeCell ref="A44:B44"/>
    <mergeCell ref="A48:B48"/>
    <mergeCell ref="C43:D43"/>
    <mergeCell ref="H49:I49"/>
    <mergeCell ref="C45:D45"/>
    <mergeCell ref="C46:D46"/>
    <mergeCell ref="C47:D47"/>
    <mergeCell ref="C48:D48"/>
    <mergeCell ref="C49:D49"/>
    <mergeCell ref="H45:I45"/>
    <mergeCell ref="H46:I46"/>
    <mergeCell ref="H47:I47"/>
    <mergeCell ref="C44:D44"/>
    <mergeCell ref="A42:B42"/>
    <mergeCell ref="E20:G21"/>
    <mergeCell ref="A22:A23"/>
    <mergeCell ref="B30:D31"/>
    <mergeCell ref="A28:B28"/>
    <mergeCell ref="B29:D29"/>
    <mergeCell ref="A36:A37"/>
    <mergeCell ref="A30:A31"/>
    <mergeCell ref="N6:N7"/>
    <mergeCell ref="N8:N9"/>
    <mergeCell ref="N10:N11"/>
    <mergeCell ref="N12:N13"/>
    <mergeCell ref="A10:A11"/>
    <mergeCell ref="A16:B16"/>
    <mergeCell ref="B17:D17"/>
    <mergeCell ref="E17:G17"/>
    <mergeCell ref="A12:A13"/>
    <mergeCell ref="H22:J23"/>
    <mergeCell ref="A24:A25"/>
    <mergeCell ref="Q34:Q35"/>
    <mergeCell ref="R34:R35"/>
    <mergeCell ref="A34:A35"/>
    <mergeCell ref="Q30:Q31"/>
    <mergeCell ref="R30:R31"/>
    <mergeCell ref="A32:A33"/>
    <mergeCell ref="E32:G33"/>
    <mergeCell ref="R32:R33"/>
    <mergeCell ref="Q36:Q37"/>
    <mergeCell ref="R36:R37"/>
    <mergeCell ref="K36:M37"/>
    <mergeCell ref="N34:N35"/>
    <mergeCell ref="O34:O35"/>
    <mergeCell ref="P34:P35"/>
    <mergeCell ref="N36:N37"/>
    <mergeCell ref="Q20:Q21"/>
    <mergeCell ref="Q22:Q23"/>
    <mergeCell ref="P20:P21"/>
    <mergeCell ref="O32:O33"/>
    <mergeCell ref="Q32:Q33"/>
    <mergeCell ref="O20:O21"/>
    <mergeCell ref="O22:O23"/>
    <mergeCell ref="O24:O25"/>
    <mergeCell ref="P24:P25"/>
    <mergeCell ref="N30:N31"/>
    <mergeCell ref="O30:O31"/>
    <mergeCell ref="P30:P31"/>
    <mergeCell ref="N32:N33"/>
    <mergeCell ref="P32:P3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P18:P19"/>
    <mergeCell ref="N24:N25"/>
    <mergeCell ref="K24:M25"/>
    <mergeCell ref="N18:N19"/>
    <mergeCell ref="N20:N21"/>
    <mergeCell ref="N22:N23"/>
    <mergeCell ref="O18:O19"/>
    <mergeCell ref="M2:Q2"/>
    <mergeCell ref="H17:J17"/>
    <mergeCell ref="A18:A19"/>
    <mergeCell ref="B18:D19"/>
    <mergeCell ref="K12:M13"/>
    <mergeCell ref="K17:M17"/>
    <mergeCell ref="P12:P13"/>
    <mergeCell ref="O6:O7"/>
    <mergeCell ref="P6:P7"/>
    <mergeCell ref="K5:M5"/>
    <mergeCell ref="A4:B4"/>
    <mergeCell ref="A1:G1"/>
    <mergeCell ref="A2:G2"/>
    <mergeCell ref="H5:J5"/>
    <mergeCell ref="B5:D5"/>
    <mergeCell ref="E5:G5"/>
    <mergeCell ref="A8:A9"/>
    <mergeCell ref="H10:J11"/>
    <mergeCell ref="A6:A7"/>
    <mergeCell ref="Q12:Q13"/>
    <mergeCell ref="O10:O11"/>
    <mergeCell ref="P10:P11"/>
    <mergeCell ref="O12:O13"/>
    <mergeCell ref="O8:O9"/>
    <mergeCell ref="P8:P9"/>
    <mergeCell ref="B6:D7"/>
    <mergeCell ref="E8:G9"/>
    <mergeCell ref="A49:B49"/>
    <mergeCell ref="R6:R7"/>
    <mergeCell ref="R8:R9"/>
    <mergeCell ref="R10:R11"/>
    <mergeCell ref="Q8:Q9"/>
    <mergeCell ref="Q10:Q11"/>
    <mergeCell ref="Q6:Q7"/>
    <mergeCell ref="A20:A21"/>
    <mergeCell ref="E29:G29"/>
    <mergeCell ref="J40:K40"/>
    <mergeCell ref="J42:K42"/>
    <mergeCell ref="H29:J29"/>
    <mergeCell ref="H34:J35"/>
    <mergeCell ref="H42:I42"/>
    <mergeCell ref="K29:M29"/>
    <mergeCell ref="S44:T44"/>
    <mergeCell ref="S45:T45"/>
    <mergeCell ref="S46:T46"/>
    <mergeCell ref="J43:K43"/>
    <mergeCell ref="J44:K44"/>
    <mergeCell ref="J45:K45"/>
    <mergeCell ref="J46:K46"/>
    <mergeCell ref="L45:M45"/>
    <mergeCell ref="L46:M46"/>
    <mergeCell ref="L44:M44"/>
    <mergeCell ref="S40:T40"/>
    <mergeCell ref="S41:T41"/>
    <mergeCell ref="S42:T42"/>
    <mergeCell ref="S43:T43"/>
    <mergeCell ref="S47:T47"/>
    <mergeCell ref="S48:T48"/>
    <mergeCell ref="S49:T49"/>
    <mergeCell ref="J47:K47"/>
    <mergeCell ref="J48:K48"/>
    <mergeCell ref="J49:K49"/>
    <mergeCell ref="Q47:R47"/>
    <mergeCell ref="Q48:R48"/>
    <mergeCell ref="Q49:R49"/>
    <mergeCell ref="L47:M4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1"/>
  <sheetViews>
    <sheetView zoomScalePageLayoutView="0" workbookViewId="0" topLeftCell="A1">
      <selection activeCell="R38" sqref="R38"/>
    </sheetView>
  </sheetViews>
  <sheetFormatPr defaultColWidth="13.625" defaultRowHeight="36.75" customHeight="1"/>
  <cols>
    <col min="1" max="1" width="10.625" style="33" customWidth="1"/>
    <col min="2" max="20" width="4.75390625" style="33" customWidth="1"/>
    <col min="21" max="16384" width="13.625" style="33" customWidth="1"/>
  </cols>
  <sheetData>
    <row r="1" spans="1:9" ht="16.5" customHeight="1">
      <c r="A1" s="186" t="s">
        <v>37</v>
      </c>
      <c r="B1" s="186"/>
      <c r="C1" s="186"/>
      <c r="D1" s="186"/>
      <c r="E1" s="186"/>
      <c r="F1" s="186"/>
      <c r="G1" s="186"/>
      <c r="H1" s="36"/>
      <c r="I1" s="36"/>
    </row>
    <row r="2" spans="1:18" ht="16.5" customHeight="1">
      <c r="A2" s="186" t="s">
        <v>41</v>
      </c>
      <c r="B2" s="186"/>
      <c r="C2" s="186"/>
      <c r="D2" s="186"/>
      <c r="E2" s="186"/>
      <c r="F2" s="186"/>
      <c r="G2" s="186"/>
      <c r="H2" s="36"/>
      <c r="M2" s="197"/>
      <c r="N2" s="197"/>
      <c r="O2" s="197"/>
      <c r="P2" s="197"/>
      <c r="Q2" s="197"/>
      <c r="R2" s="65"/>
    </row>
    <row r="3" spans="1:5" ht="16.5" customHeight="1">
      <c r="A3" s="36"/>
      <c r="B3" s="36"/>
      <c r="C3" s="36"/>
      <c r="D3" s="36"/>
      <c r="E3" s="36"/>
    </row>
    <row r="4" spans="1:5" ht="16.5" customHeight="1" thickBot="1">
      <c r="A4" s="186" t="s">
        <v>24</v>
      </c>
      <c r="B4" s="186"/>
      <c r="C4" s="36"/>
      <c r="D4" s="36"/>
      <c r="E4" s="36"/>
    </row>
    <row r="5" spans="1:18" ht="16.5" customHeight="1" thickBot="1">
      <c r="A5" s="37"/>
      <c r="B5" s="173" t="s">
        <v>229</v>
      </c>
      <c r="C5" s="174"/>
      <c r="D5" s="185"/>
      <c r="E5" s="173" t="s">
        <v>113</v>
      </c>
      <c r="F5" s="174"/>
      <c r="G5" s="185"/>
      <c r="H5" s="173" t="s">
        <v>42</v>
      </c>
      <c r="I5" s="174"/>
      <c r="J5" s="174"/>
      <c r="K5" s="173" t="s">
        <v>114</v>
      </c>
      <c r="L5" s="174"/>
      <c r="M5" s="174"/>
      <c r="N5" s="34" t="s">
        <v>0</v>
      </c>
      <c r="O5" s="34" t="s">
        <v>1</v>
      </c>
      <c r="P5" s="34" t="s">
        <v>2</v>
      </c>
      <c r="Q5" s="34" t="s">
        <v>3</v>
      </c>
      <c r="R5" s="34" t="s">
        <v>4</v>
      </c>
    </row>
    <row r="6" spans="1:18" ht="16.5" customHeight="1" thickBot="1">
      <c r="A6" s="175" t="str">
        <f>$B$5</f>
        <v>le zeleやわた</v>
      </c>
      <c r="B6" s="179"/>
      <c r="C6" s="180"/>
      <c r="D6" s="181"/>
      <c r="E6" s="38">
        <f>$E$41</f>
        <v>0</v>
      </c>
      <c r="F6" s="39" t="s">
        <v>19</v>
      </c>
      <c r="G6" s="40">
        <f>$G$41</f>
        <v>1</v>
      </c>
      <c r="H6" s="41">
        <f>$E$44</f>
        <v>1</v>
      </c>
      <c r="I6" s="39" t="s">
        <v>19</v>
      </c>
      <c r="J6" s="41">
        <f>$G$44</f>
        <v>1</v>
      </c>
      <c r="K6" s="38">
        <f>$E$47</f>
        <v>1</v>
      </c>
      <c r="L6" s="39" t="s">
        <v>19</v>
      </c>
      <c r="M6" s="41">
        <f>$G$47</f>
        <v>2</v>
      </c>
      <c r="N6" s="177">
        <f>SUM(L7,I7,F7)</f>
        <v>1</v>
      </c>
      <c r="O6" s="177">
        <f>SUM(E6,H6,K6)</f>
        <v>2</v>
      </c>
      <c r="P6" s="177">
        <f>SUM(G6,J6,M6)</f>
        <v>4</v>
      </c>
      <c r="Q6" s="171">
        <f>$O$6-$P$6</f>
        <v>-2</v>
      </c>
      <c r="R6" s="171">
        <v>3</v>
      </c>
    </row>
    <row r="7" spans="1:18" ht="16.5" customHeight="1" thickBot="1">
      <c r="A7" s="176"/>
      <c r="B7" s="182"/>
      <c r="C7" s="183"/>
      <c r="D7" s="184"/>
      <c r="E7" s="42" t="s">
        <v>5</v>
      </c>
      <c r="F7" s="37">
        <v>0</v>
      </c>
      <c r="G7" s="43"/>
      <c r="H7" s="44" t="s">
        <v>5</v>
      </c>
      <c r="I7" s="37">
        <v>1</v>
      </c>
      <c r="J7" s="44"/>
      <c r="K7" s="42" t="s">
        <v>5</v>
      </c>
      <c r="L7" s="37">
        <v>0</v>
      </c>
      <c r="M7" s="44"/>
      <c r="N7" s="178"/>
      <c r="O7" s="178"/>
      <c r="P7" s="178"/>
      <c r="Q7" s="172"/>
      <c r="R7" s="172"/>
    </row>
    <row r="8" spans="1:18" ht="16.5" customHeight="1" thickBot="1">
      <c r="A8" s="175" t="str">
        <f>$E$5</f>
        <v>加古川たんぽぽ・セレソン</v>
      </c>
      <c r="B8" s="38">
        <f>$G$41</f>
        <v>1</v>
      </c>
      <c r="C8" s="39" t="s">
        <v>19</v>
      </c>
      <c r="D8" s="40">
        <f>$E$41</f>
        <v>0</v>
      </c>
      <c r="E8" s="179"/>
      <c r="F8" s="180"/>
      <c r="G8" s="181"/>
      <c r="H8" s="38">
        <f>$N$47</f>
        <v>3</v>
      </c>
      <c r="I8" s="39" t="s">
        <v>19</v>
      </c>
      <c r="J8" s="41">
        <f>$P$47</f>
        <v>0</v>
      </c>
      <c r="K8" s="38">
        <f>$N$44</f>
        <v>0</v>
      </c>
      <c r="L8" s="39" t="s">
        <v>19</v>
      </c>
      <c r="M8" s="41">
        <f>$P$44</f>
        <v>2</v>
      </c>
      <c r="N8" s="177">
        <f>SUM(L9,I9,C9)</f>
        <v>6</v>
      </c>
      <c r="O8" s="177">
        <f>SUM(B8,H8,K8)</f>
        <v>4</v>
      </c>
      <c r="P8" s="177">
        <f>SUM(D8,J8,M8)</f>
        <v>2</v>
      </c>
      <c r="Q8" s="171">
        <f>$O$8-$P$8</f>
        <v>2</v>
      </c>
      <c r="R8" s="171">
        <v>2</v>
      </c>
    </row>
    <row r="9" spans="1:18" ht="16.5" customHeight="1" thickBot="1">
      <c r="A9" s="176"/>
      <c r="B9" s="42" t="s">
        <v>5</v>
      </c>
      <c r="C9" s="37">
        <v>3</v>
      </c>
      <c r="D9" s="43"/>
      <c r="E9" s="182"/>
      <c r="F9" s="183"/>
      <c r="G9" s="184"/>
      <c r="H9" s="42" t="s">
        <v>5</v>
      </c>
      <c r="I9" s="37">
        <v>3</v>
      </c>
      <c r="J9" s="44"/>
      <c r="K9" s="42" t="s">
        <v>5</v>
      </c>
      <c r="L9" s="37">
        <v>0</v>
      </c>
      <c r="M9" s="44"/>
      <c r="N9" s="178"/>
      <c r="O9" s="178"/>
      <c r="P9" s="178"/>
      <c r="Q9" s="172"/>
      <c r="R9" s="172"/>
    </row>
    <row r="10" spans="1:18" ht="16.5" customHeight="1" thickBot="1">
      <c r="A10" s="175" t="str">
        <f>$H$5</f>
        <v>北五葉ＳＣ</v>
      </c>
      <c r="B10" s="38">
        <f>$G$44</f>
        <v>1</v>
      </c>
      <c r="C10" s="39" t="s">
        <v>19</v>
      </c>
      <c r="D10" s="40">
        <f>$E$44</f>
        <v>1</v>
      </c>
      <c r="E10" s="38">
        <f>$P$47</f>
        <v>0</v>
      </c>
      <c r="F10" s="39" t="s">
        <v>19</v>
      </c>
      <c r="G10" s="40">
        <f>$N$47</f>
        <v>3</v>
      </c>
      <c r="H10" s="179"/>
      <c r="I10" s="180"/>
      <c r="J10" s="180"/>
      <c r="K10" s="38">
        <f>$N$41</f>
        <v>1</v>
      </c>
      <c r="L10" s="39" t="s">
        <v>19</v>
      </c>
      <c r="M10" s="41">
        <f>$P$41</f>
        <v>3</v>
      </c>
      <c r="N10" s="177">
        <f>SUM(L11,F11,C11)</f>
        <v>1</v>
      </c>
      <c r="O10" s="177">
        <f>SUM(B10,E10,K10)</f>
        <v>2</v>
      </c>
      <c r="P10" s="177">
        <f>SUM(M10,G10,D10)</f>
        <v>7</v>
      </c>
      <c r="Q10" s="171">
        <f>$O$10-$P$10</f>
        <v>-5</v>
      </c>
      <c r="R10" s="171">
        <v>4</v>
      </c>
    </row>
    <row r="11" spans="1:18" ht="16.5" customHeight="1" thickBot="1">
      <c r="A11" s="176"/>
      <c r="B11" s="42" t="s">
        <v>5</v>
      </c>
      <c r="C11" s="37">
        <v>1</v>
      </c>
      <c r="D11" s="43"/>
      <c r="E11" s="42" t="s">
        <v>5</v>
      </c>
      <c r="F11" s="37">
        <v>0</v>
      </c>
      <c r="G11" s="43"/>
      <c r="H11" s="182"/>
      <c r="I11" s="183"/>
      <c r="J11" s="183"/>
      <c r="K11" s="42" t="s">
        <v>5</v>
      </c>
      <c r="L11" s="37">
        <v>0</v>
      </c>
      <c r="M11" s="44"/>
      <c r="N11" s="178"/>
      <c r="O11" s="178"/>
      <c r="P11" s="178"/>
      <c r="Q11" s="172"/>
      <c r="R11" s="172"/>
    </row>
    <row r="12" spans="1:18" ht="16.5" customHeight="1" thickBot="1">
      <c r="A12" s="175" t="str">
        <f>$K$5</f>
        <v>進修サッカー団</v>
      </c>
      <c r="B12" s="38">
        <f>$G$47</f>
        <v>2</v>
      </c>
      <c r="C12" s="39" t="s">
        <v>19</v>
      </c>
      <c r="D12" s="40">
        <f>$E$47</f>
        <v>1</v>
      </c>
      <c r="E12" s="38">
        <f>$P$44</f>
        <v>2</v>
      </c>
      <c r="F12" s="39" t="s">
        <v>19</v>
      </c>
      <c r="G12" s="40">
        <f>$N$44</f>
        <v>0</v>
      </c>
      <c r="H12" s="38">
        <f>$P$41</f>
        <v>3</v>
      </c>
      <c r="I12" s="39" t="s">
        <v>19</v>
      </c>
      <c r="J12" s="40">
        <f>$N$41</f>
        <v>1</v>
      </c>
      <c r="K12" s="179"/>
      <c r="L12" s="180"/>
      <c r="M12" s="180"/>
      <c r="N12" s="177">
        <f>SUM(I13,F13,C13)</f>
        <v>9</v>
      </c>
      <c r="O12" s="177">
        <f>SUM(B12,E12,H12)</f>
        <v>7</v>
      </c>
      <c r="P12" s="177">
        <f>SUM(J12,G12,D12)</f>
        <v>2</v>
      </c>
      <c r="Q12" s="171">
        <f>$O$12-$P$12</f>
        <v>5</v>
      </c>
      <c r="R12" s="171">
        <v>1</v>
      </c>
    </row>
    <row r="13" spans="1:18" ht="16.5" customHeight="1" thickBot="1">
      <c r="A13" s="176"/>
      <c r="B13" s="42" t="s">
        <v>5</v>
      </c>
      <c r="C13" s="37">
        <v>3</v>
      </c>
      <c r="D13" s="43"/>
      <c r="E13" s="42" t="s">
        <v>5</v>
      </c>
      <c r="F13" s="37">
        <v>3</v>
      </c>
      <c r="G13" s="43"/>
      <c r="H13" s="42" t="s">
        <v>5</v>
      </c>
      <c r="I13" s="37">
        <v>3</v>
      </c>
      <c r="J13" s="43"/>
      <c r="K13" s="182"/>
      <c r="L13" s="183"/>
      <c r="M13" s="183"/>
      <c r="N13" s="178"/>
      <c r="O13" s="178"/>
      <c r="P13" s="178"/>
      <c r="Q13" s="172"/>
      <c r="R13" s="172"/>
    </row>
    <row r="14" spans="1:18" ht="16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6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5" ht="16.5" customHeight="1" thickBot="1">
      <c r="A16" s="186" t="s">
        <v>25</v>
      </c>
      <c r="B16" s="186"/>
      <c r="C16" s="36"/>
      <c r="D16" s="36"/>
      <c r="E16" s="36"/>
    </row>
    <row r="17" spans="1:18" ht="16.5" customHeight="1" thickBot="1">
      <c r="A17" s="37"/>
      <c r="B17" s="173" t="s">
        <v>115</v>
      </c>
      <c r="C17" s="174"/>
      <c r="D17" s="185"/>
      <c r="E17" s="173" t="s">
        <v>46</v>
      </c>
      <c r="F17" s="174"/>
      <c r="G17" s="185"/>
      <c r="H17" s="173" t="s">
        <v>116</v>
      </c>
      <c r="I17" s="174"/>
      <c r="J17" s="174"/>
      <c r="K17" s="173" t="s">
        <v>43</v>
      </c>
      <c r="L17" s="174"/>
      <c r="M17" s="185"/>
      <c r="N17" s="34" t="s">
        <v>0</v>
      </c>
      <c r="O17" s="34" t="s">
        <v>1</v>
      </c>
      <c r="P17" s="34" t="s">
        <v>2</v>
      </c>
      <c r="Q17" s="34" t="s">
        <v>3</v>
      </c>
      <c r="R17" s="34" t="s">
        <v>4</v>
      </c>
    </row>
    <row r="18" spans="1:18" ht="16.5" customHeight="1" thickBot="1">
      <c r="A18" s="175" t="str">
        <f>$B$17</f>
        <v>滝野ＪＳＣ・ミラン</v>
      </c>
      <c r="B18" s="179"/>
      <c r="C18" s="180"/>
      <c r="D18" s="181"/>
      <c r="E18" s="38">
        <f>$E$42</f>
        <v>1</v>
      </c>
      <c r="F18" s="39" t="s">
        <v>19</v>
      </c>
      <c r="G18" s="40">
        <f>$G$42</f>
        <v>5</v>
      </c>
      <c r="H18" s="38">
        <f>E45</f>
        <v>0</v>
      </c>
      <c r="I18" s="39" t="s">
        <v>19</v>
      </c>
      <c r="J18" s="41">
        <f>G45</f>
        <v>4</v>
      </c>
      <c r="K18" s="38">
        <f>E48</f>
        <v>0</v>
      </c>
      <c r="L18" s="39" t="s">
        <v>19</v>
      </c>
      <c r="M18" s="41">
        <f>G48</f>
        <v>2</v>
      </c>
      <c r="N18" s="177">
        <f>L19+I19+F19</f>
        <v>0</v>
      </c>
      <c r="O18" s="177">
        <f>SUM(E18,H18,K18)</f>
        <v>1</v>
      </c>
      <c r="P18" s="177">
        <f>SUM(G18,J18,M18)</f>
        <v>11</v>
      </c>
      <c r="Q18" s="171">
        <f>$O$18-$P$18</f>
        <v>-10</v>
      </c>
      <c r="R18" s="171">
        <v>4</v>
      </c>
    </row>
    <row r="19" spans="1:18" ht="16.5" customHeight="1" thickBot="1">
      <c r="A19" s="176"/>
      <c r="B19" s="182"/>
      <c r="C19" s="183"/>
      <c r="D19" s="184"/>
      <c r="E19" s="42" t="s">
        <v>5</v>
      </c>
      <c r="F19" s="37">
        <v>0</v>
      </c>
      <c r="G19" s="43"/>
      <c r="H19" s="42" t="s">
        <v>5</v>
      </c>
      <c r="I19" s="37">
        <v>0</v>
      </c>
      <c r="J19" s="44"/>
      <c r="K19" s="42" t="s">
        <v>5</v>
      </c>
      <c r="L19" s="37">
        <v>0</v>
      </c>
      <c r="M19" s="44"/>
      <c r="N19" s="178"/>
      <c r="O19" s="178"/>
      <c r="P19" s="178"/>
      <c r="Q19" s="172"/>
      <c r="R19" s="172"/>
    </row>
    <row r="20" spans="1:73" ht="16.5" customHeight="1" thickBot="1">
      <c r="A20" s="175" t="str">
        <f>$E$17</f>
        <v>瑞穂ＳＣ</v>
      </c>
      <c r="B20" s="38">
        <f>$G$42</f>
        <v>5</v>
      </c>
      <c r="C20" s="39" t="s">
        <v>19</v>
      </c>
      <c r="D20" s="40">
        <f>$E$42</f>
        <v>1</v>
      </c>
      <c r="E20" s="179"/>
      <c r="F20" s="180"/>
      <c r="G20" s="181"/>
      <c r="H20" s="38">
        <f>N48</f>
        <v>1</v>
      </c>
      <c r="I20" s="39" t="s">
        <v>19</v>
      </c>
      <c r="J20" s="41">
        <f>P48</f>
        <v>0</v>
      </c>
      <c r="K20" s="38">
        <f>N45</f>
        <v>0</v>
      </c>
      <c r="L20" s="39" t="s">
        <v>19</v>
      </c>
      <c r="M20" s="41">
        <f>P45</f>
        <v>0</v>
      </c>
      <c r="N20" s="177">
        <f>SUM(L21,I21,C21)</f>
        <v>7</v>
      </c>
      <c r="O20" s="177">
        <f>SUM(B20,H20,K20)</f>
        <v>6</v>
      </c>
      <c r="P20" s="177">
        <f>SUM(D20,J20,M20)</f>
        <v>1</v>
      </c>
      <c r="Q20" s="171">
        <f>$O$20-$P$20</f>
        <v>5</v>
      </c>
      <c r="R20" s="171">
        <v>1</v>
      </c>
      <c r="BQ20" s="63"/>
      <c r="BU20" s="63"/>
    </row>
    <row r="21" spans="1:18" ht="16.5" customHeight="1" thickBot="1">
      <c r="A21" s="176"/>
      <c r="B21" s="42" t="s">
        <v>5</v>
      </c>
      <c r="C21" s="37">
        <v>3</v>
      </c>
      <c r="D21" s="43"/>
      <c r="E21" s="182"/>
      <c r="F21" s="183"/>
      <c r="G21" s="184"/>
      <c r="H21" s="42" t="s">
        <v>5</v>
      </c>
      <c r="I21" s="37">
        <v>3</v>
      </c>
      <c r="J21" s="44"/>
      <c r="K21" s="42" t="s">
        <v>5</v>
      </c>
      <c r="L21" s="37">
        <v>1</v>
      </c>
      <c r="M21" s="44"/>
      <c r="N21" s="178"/>
      <c r="O21" s="178"/>
      <c r="P21" s="178"/>
      <c r="Q21" s="172"/>
      <c r="R21" s="172"/>
    </row>
    <row r="22" spans="1:18" ht="16.5" customHeight="1" thickBot="1">
      <c r="A22" s="175" t="str">
        <f>$H$17</f>
        <v>明石ＦＣ</v>
      </c>
      <c r="B22" s="38">
        <f>J18</f>
        <v>4</v>
      </c>
      <c r="C22" s="39" t="s">
        <v>19</v>
      </c>
      <c r="D22" s="40">
        <f>H18</f>
        <v>0</v>
      </c>
      <c r="E22" s="38">
        <f>P48</f>
        <v>0</v>
      </c>
      <c r="F22" s="39" t="s">
        <v>19</v>
      </c>
      <c r="G22" s="40">
        <f>H20</f>
        <v>1</v>
      </c>
      <c r="H22" s="179"/>
      <c r="I22" s="180"/>
      <c r="J22" s="180"/>
      <c r="K22" s="38">
        <f>$N$42</f>
        <v>2</v>
      </c>
      <c r="L22" s="39" t="s">
        <v>19</v>
      </c>
      <c r="M22" s="41">
        <f>$P$42</f>
        <v>2</v>
      </c>
      <c r="N22" s="177">
        <f>SUM(L23,F23,C23)</f>
        <v>4</v>
      </c>
      <c r="O22" s="177">
        <f>SUM(B22,E22,K22)</f>
        <v>6</v>
      </c>
      <c r="P22" s="177">
        <f>SUM(D22,G22,M22)</f>
        <v>3</v>
      </c>
      <c r="Q22" s="171">
        <f>$O$22-$P$22</f>
        <v>3</v>
      </c>
      <c r="R22" s="171">
        <v>3</v>
      </c>
    </row>
    <row r="23" spans="1:18" ht="16.5" customHeight="1" thickBot="1">
      <c r="A23" s="176"/>
      <c r="B23" s="42" t="s">
        <v>5</v>
      </c>
      <c r="C23" s="37">
        <v>3</v>
      </c>
      <c r="D23" s="43"/>
      <c r="E23" s="42" t="s">
        <v>5</v>
      </c>
      <c r="F23" s="37">
        <v>0</v>
      </c>
      <c r="G23" s="43"/>
      <c r="H23" s="182"/>
      <c r="I23" s="183"/>
      <c r="J23" s="183"/>
      <c r="K23" s="42" t="s">
        <v>5</v>
      </c>
      <c r="L23" s="37">
        <v>1</v>
      </c>
      <c r="M23" s="44"/>
      <c r="N23" s="178"/>
      <c r="O23" s="178"/>
      <c r="P23" s="178"/>
      <c r="Q23" s="172"/>
      <c r="R23" s="172"/>
    </row>
    <row r="24" spans="1:18" ht="16.5" customHeight="1" thickBot="1">
      <c r="A24" s="175" t="str">
        <f>$K$17</f>
        <v>高槻桜台ＦＣ</v>
      </c>
      <c r="B24" s="38">
        <f>M18</f>
        <v>2</v>
      </c>
      <c r="C24" s="39" t="s">
        <v>19</v>
      </c>
      <c r="D24" s="40">
        <f>K18</f>
        <v>0</v>
      </c>
      <c r="E24" s="38">
        <f>M20</f>
        <v>0</v>
      </c>
      <c r="F24" s="39" t="s">
        <v>19</v>
      </c>
      <c r="G24" s="40">
        <f>K20</f>
        <v>0</v>
      </c>
      <c r="H24" s="38">
        <f>$P$42</f>
        <v>2</v>
      </c>
      <c r="I24" s="39" t="s">
        <v>19</v>
      </c>
      <c r="J24" s="40">
        <f>$N$42</f>
        <v>2</v>
      </c>
      <c r="K24" s="179"/>
      <c r="L24" s="180"/>
      <c r="M24" s="180"/>
      <c r="N24" s="177">
        <f>SUM(I25,F25,C25)</f>
        <v>5</v>
      </c>
      <c r="O24" s="177">
        <f>SUM(B24,E24,H24)</f>
        <v>4</v>
      </c>
      <c r="P24" s="177">
        <f>SUM(J24,G24,D24)</f>
        <v>2</v>
      </c>
      <c r="Q24" s="171">
        <f>$O$24-$P$24</f>
        <v>2</v>
      </c>
      <c r="R24" s="171">
        <v>2</v>
      </c>
    </row>
    <row r="25" spans="1:18" ht="16.5" customHeight="1" thickBot="1">
      <c r="A25" s="176"/>
      <c r="B25" s="42" t="s">
        <v>5</v>
      </c>
      <c r="C25" s="37">
        <v>3</v>
      </c>
      <c r="D25" s="43"/>
      <c r="E25" s="42" t="s">
        <v>5</v>
      </c>
      <c r="F25" s="37">
        <v>1</v>
      </c>
      <c r="G25" s="43"/>
      <c r="H25" s="42" t="s">
        <v>5</v>
      </c>
      <c r="I25" s="37">
        <v>1</v>
      </c>
      <c r="J25" s="43"/>
      <c r="K25" s="182"/>
      <c r="L25" s="183"/>
      <c r="M25" s="183"/>
      <c r="N25" s="178"/>
      <c r="O25" s="178"/>
      <c r="P25" s="178"/>
      <c r="Q25" s="172"/>
      <c r="R25" s="172"/>
    </row>
    <row r="26" spans="1:18" ht="16.5" customHeight="1">
      <c r="A26" s="4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6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5" ht="16.5" customHeight="1" thickBot="1">
      <c r="A28" s="186" t="s">
        <v>26</v>
      </c>
      <c r="B28" s="186"/>
      <c r="C28" s="36"/>
      <c r="D28" s="36"/>
      <c r="E28" s="36"/>
    </row>
    <row r="29" spans="1:18" ht="16.5" customHeight="1" thickBot="1">
      <c r="A29" s="37"/>
      <c r="B29" s="173" t="s">
        <v>56</v>
      </c>
      <c r="C29" s="174"/>
      <c r="D29" s="185"/>
      <c r="E29" s="173" t="s">
        <v>59</v>
      </c>
      <c r="F29" s="174"/>
      <c r="G29" s="185"/>
      <c r="H29" s="173" t="s">
        <v>117</v>
      </c>
      <c r="I29" s="174"/>
      <c r="J29" s="174"/>
      <c r="K29" s="173" t="s">
        <v>118</v>
      </c>
      <c r="L29" s="174"/>
      <c r="M29" s="185"/>
      <c r="N29" s="34" t="s">
        <v>0</v>
      </c>
      <c r="O29" s="34" t="s">
        <v>1</v>
      </c>
      <c r="P29" s="34" t="s">
        <v>2</v>
      </c>
      <c r="Q29" s="34" t="s">
        <v>3</v>
      </c>
      <c r="R29" s="34" t="s">
        <v>4</v>
      </c>
    </row>
    <row r="30" spans="1:18" ht="16.5" customHeight="1" thickBot="1">
      <c r="A30" s="175" t="str">
        <f>$B$29</f>
        <v>山田ＳＳＤ</v>
      </c>
      <c r="B30" s="179"/>
      <c r="C30" s="180"/>
      <c r="D30" s="181"/>
      <c r="E30" s="38">
        <f>E43</f>
        <v>1</v>
      </c>
      <c r="F30" s="39" t="s">
        <v>19</v>
      </c>
      <c r="G30" s="40">
        <f>G43</f>
        <v>1</v>
      </c>
      <c r="H30" s="38">
        <f>$E$46</f>
        <v>2</v>
      </c>
      <c r="I30" s="39" t="s">
        <v>40</v>
      </c>
      <c r="J30" s="41">
        <f>G46</f>
        <v>0</v>
      </c>
      <c r="K30" s="38">
        <f>$E$49</f>
        <v>0</v>
      </c>
      <c r="L30" s="39" t="s">
        <v>19</v>
      </c>
      <c r="M30" s="41">
        <f>G49</f>
        <v>2</v>
      </c>
      <c r="N30" s="177">
        <f>L31+I31+F31</f>
        <v>4</v>
      </c>
      <c r="O30" s="177">
        <f>SUM(E30,H30,K30)</f>
        <v>3</v>
      </c>
      <c r="P30" s="177">
        <f>SUM(G30,J30,M30)</f>
        <v>3</v>
      </c>
      <c r="Q30" s="171">
        <f>$O$30-$P$30</f>
        <v>0</v>
      </c>
      <c r="R30" s="171">
        <v>2</v>
      </c>
    </row>
    <row r="31" spans="1:18" ht="16.5" customHeight="1" thickBot="1">
      <c r="A31" s="176"/>
      <c r="B31" s="182"/>
      <c r="C31" s="183"/>
      <c r="D31" s="184"/>
      <c r="E31" s="42" t="s">
        <v>5</v>
      </c>
      <c r="F31" s="37">
        <v>1</v>
      </c>
      <c r="G31" s="43"/>
      <c r="H31" s="42" t="s">
        <v>5</v>
      </c>
      <c r="I31" s="37">
        <v>3</v>
      </c>
      <c r="J31" s="44"/>
      <c r="K31" s="42" t="s">
        <v>5</v>
      </c>
      <c r="L31" s="37">
        <v>0</v>
      </c>
      <c r="M31" s="44"/>
      <c r="N31" s="178"/>
      <c r="O31" s="178"/>
      <c r="P31" s="178"/>
      <c r="Q31" s="172"/>
      <c r="R31" s="172"/>
    </row>
    <row r="32" spans="1:18" ht="16.5" customHeight="1" thickBot="1">
      <c r="A32" s="175" t="str">
        <f>$E$29</f>
        <v>稲野ＪＦＣ</v>
      </c>
      <c r="B32" s="38">
        <f>G43</f>
        <v>1</v>
      </c>
      <c r="C32" s="39" t="s">
        <v>19</v>
      </c>
      <c r="D32" s="40">
        <f>E43</f>
        <v>1</v>
      </c>
      <c r="E32" s="179"/>
      <c r="F32" s="180"/>
      <c r="G32" s="181"/>
      <c r="H32" s="38">
        <f>$N$49</f>
        <v>0</v>
      </c>
      <c r="I32" s="39" t="s">
        <v>19</v>
      </c>
      <c r="J32" s="41">
        <f>P49</f>
        <v>0</v>
      </c>
      <c r="K32" s="38">
        <f>$N$46</f>
        <v>0</v>
      </c>
      <c r="L32" s="39" t="s">
        <v>19</v>
      </c>
      <c r="M32" s="41">
        <f>P46</f>
        <v>4</v>
      </c>
      <c r="N32" s="177">
        <f>SUM(L33,I33,C33)</f>
        <v>2</v>
      </c>
      <c r="O32" s="177">
        <f>SUM(B32,H32,K32)</f>
        <v>1</v>
      </c>
      <c r="P32" s="177">
        <f>SUM(D32,J32,M32)</f>
        <v>5</v>
      </c>
      <c r="Q32" s="171">
        <f>$O$32-$P$32</f>
        <v>-4</v>
      </c>
      <c r="R32" s="171">
        <v>3</v>
      </c>
    </row>
    <row r="33" spans="1:18" ht="16.5" customHeight="1" thickBot="1">
      <c r="A33" s="176"/>
      <c r="B33" s="42" t="s">
        <v>5</v>
      </c>
      <c r="C33" s="37">
        <v>1</v>
      </c>
      <c r="D33" s="43"/>
      <c r="E33" s="182"/>
      <c r="F33" s="183"/>
      <c r="G33" s="184"/>
      <c r="H33" s="42" t="s">
        <v>5</v>
      </c>
      <c r="I33" s="37">
        <v>1</v>
      </c>
      <c r="J33" s="44"/>
      <c r="K33" s="42" t="s">
        <v>5</v>
      </c>
      <c r="L33" s="37">
        <v>0</v>
      </c>
      <c r="M33" s="44"/>
      <c r="N33" s="178"/>
      <c r="O33" s="178"/>
      <c r="P33" s="178"/>
      <c r="Q33" s="172"/>
      <c r="R33" s="172"/>
    </row>
    <row r="34" spans="1:18" ht="16.5" customHeight="1" thickBot="1">
      <c r="A34" s="175" t="str">
        <f>$H$29</f>
        <v>高砂レッドスター・Ｂ</v>
      </c>
      <c r="B34" s="38">
        <f>G46</f>
        <v>0</v>
      </c>
      <c r="C34" s="39" t="s">
        <v>19</v>
      </c>
      <c r="D34" s="40">
        <f>$E$46</f>
        <v>2</v>
      </c>
      <c r="E34" s="38">
        <f>P49</f>
        <v>0</v>
      </c>
      <c r="F34" s="39" t="s">
        <v>19</v>
      </c>
      <c r="G34" s="40">
        <f>$N$49</f>
        <v>0</v>
      </c>
      <c r="H34" s="179"/>
      <c r="I34" s="180"/>
      <c r="J34" s="180"/>
      <c r="K34" s="38">
        <f>N43</f>
        <v>0</v>
      </c>
      <c r="L34" s="39" t="s">
        <v>19</v>
      </c>
      <c r="M34" s="41">
        <f>P43</f>
        <v>1</v>
      </c>
      <c r="N34" s="177">
        <f>SUM(L35,F35,C35)</f>
        <v>1</v>
      </c>
      <c r="O34" s="177">
        <f>SUM(B34,E34,K34)</f>
        <v>0</v>
      </c>
      <c r="P34" s="177">
        <f>SUM(D34,G34,M34)</f>
        <v>3</v>
      </c>
      <c r="Q34" s="171">
        <f>$O$34-$P$34</f>
        <v>-3</v>
      </c>
      <c r="R34" s="171">
        <v>4</v>
      </c>
    </row>
    <row r="35" spans="1:18" ht="16.5" customHeight="1" thickBot="1">
      <c r="A35" s="176"/>
      <c r="B35" s="42" t="s">
        <v>5</v>
      </c>
      <c r="C35" s="37">
        <v>0</v>
      </c>
      <c r="D35" s="43"/>
      <c r="E35" s="42" t="s">
        <v>5</v>
      </c>
      <c r="F35" s="37">
        <v>1</v>
      </c>
      <c r="G35" s="43"/>
      <c r="H35" s="182"/>
      <c r="I35" s="183"/>
      <c r="J35" s="183"/>
      <c r="K35" s="42" t="s">
        <v>5</v>
      </c>
      <c r="L35" s="37">
        <v>0</v>
      </c>
      <c r="M35" s="44"/>
      <c r="N35" s="178"/>
      <c r="O35" s="178"/>
      <c r="P35" s="178"/>
      <c r="Q35" s="172"/>
      <c r="R35" s="172"/>
    </row>
    <row r="36" spans="1:18" ht="16.5" customHeight="1" thickBot="1">
      <c r="A36" s="175" t="str">
        <f>$K$29</f>
        <v>千里ひじりＳＣ</v>
      </c>
      <c r="B36" s="38">
        <f>G49</f>
        <v>2</v>
      </c>
      <c r="C36" s="39" t="s">
        <v>19</v>
      </c>
      <c r="D36" s="40">
        <f>$E$49</f>
        <v>0</v>
      </c>
      <c r="E36" s="38">
        <f>P46</f>
        <v>4</v>
      </c>
      <c r="F36" s="39" t="s">
        <v>19</v>
      </c>
      <c r="G36" s="40">
        <f>$N$46</f>
        <v>0</v>
      </c>
      <c r="H36" s="38">
        <f>P43</f>
        <v>1</v>
      </c>
      <c r="I36" s="39" t="s">
        <v>19</v>
      </c>
      <c r="J36" s="40">
        <f>N43</f>
        <v>0</v>
      </c>
      <c r="K36" s="179"/>
      <c r="L36" s="180"/>
      <c r="M36" s="180"/>
      <c r="N36" s="177">
        <f>SUM(I37,F37,C37)</f>
        <v>9</v>
      </c>
      <c r="O36" s="177">
        <f>SUM(B36,E36,H36)</f>
        <v>7</v>
      </c>
      <c r="P36" s="177">
        <f>SUM(D36,G36,J36)</f>
        <v>0</v>
      </c>
      <c r="Q36" s="171">
        <f>$O$36-$P$36</f>
        <v>7</v>
      </c>
      <c r="R36" s="171">
        <v>1</v>
      </c>
    </row>
    <row r="37" spans="1:18" ht="16.5" customHeight="1" thickBot="1">
      <c r="A37" s="176"/>
      <c r="B37" s="42" t="s">
        <v>5</v>
      </c>
      <c r="C37" s="37">
        <v>3</v>
      </c>
      <c r="D37" s="43"/>
      <c r="E37" s="42" t="s">
        <v>5</v>
      </c>
      <c r="F37" s="37">
        <v>3</v>
      </c>
      <c r="G37" s="43"/>
      <c r="H37" s="42" t="s">
        <v>5</v>
      </c>
      <c r="I37" s="37">
        <v>3</v>
      </c>
      <c r="J37" s="43"/>
      <c r="K37" s="182"/>
      <c r="L37" s="183"/>
      <c r="M37" s="183"/>
      <c r="N37" s="178"/>
      <c r="O37" s="178"/>
      <c r="P37" s="178"/>
      <c r="Q37" s="172"/>
      <c r="R37" s="172"/>
    </row>
    <row r="38" ht="16.5" customHeight="1"/>
    <row r="39" ht="16.5" customHeight="1" thickBot="1"/>
    <row r="40" spans="1:20" ht="16.5" customHeight="1" thickBot="1">
      <c r="A40" s="150" t="s">
        <v>6</v>
      </c>
      <c r="B40" s="151"/>
      <c r="C40" s="147" t="s">
        <v>12</v>
      </c>
      <c r="D40" s="148"/>
      <c r="E40" s="208"/>
      <c r="F40" s="208"/>
      <c r="G40" s="208"/>
      <c r="H40" s="148"/>
      <c r="I40" s="149"/>
      <c r="J40" s="152" t="s">
        <v>131</v>
      </c>
      <c r="K40" s="153"/>
      <c r="L40" s="147" t="s">
        <v>13</v>
      </c>
      <c r="M40" s="148"/>
      <c r="N40" s="148"/>
      <c r="O40" s="148"/>
      <c r="P40" s="148"/>
      <c r="Q40" s="148"/>
      <c r="R40" s="149"/>
      <c r="S40" s="152" t="s">
        <v>131</v>
      </c>
      <c r="T40" s="153"/>
    </row>
    <row r="41" spans="1:20" ht="16.5" customHeight="1">
      <c r="A41" s="188" t="s">
        <v>14</v>
      </c>
      <c r="B41" s="189"/>
      <c r="C41" s="145" t="str">
        <f>$B$5</f>
        <v>le zeleやわた</v>
      </c>
      <c r="D41" s="190"/>
      <c r="E41" s="95">
        <v>0</v>
      </c>
      <c r="F41" s="96" t="s">
        <v>19</v>
      </c>
      <c r="G41" s="95">
        <v>1</v>
      </c>
      <c r="H41" s="190" t="str">
        <f>$E$5</f>
        <v>加古川たんぽぽ・セレソン</v>
      </c>
      <c r="I41" s="191"/>
      <c r="J41" s="145" t="s">
        <v>158</v>
      </c>
      <c r="K41" s="191"/>
      <c r="L41" s="145" t="str">
        <f>$H$5</f>
        <v>北五葉ＳＣ</v>
      </c>
      <c r="M41" s="190"/>
      <c r="N41" s="95">
        <v>1</v>
      </c>
      <c r="O41" s="96" t="s">
        <v>19</v>
      </c>
      <c r="P41" s="95">
        <v>3</v>
      </c>
      <c r="Q41" s="190" t="str">
        <f>$K$5</f>
        <v>進修サッカー団</v>
      </c>
      <c r="R41" s="191"/>
      <c r="S41" s="145" t="s">
        <v>159</v>
      </c>
      <c r="T41" s="191"/>
    </row>
    <row r="42" spans="1:20" ht="16.5" customHeight="1">
      <c r="A42" s="154" t="s">
        <v>15</v>
      </c>
      <c r="B42" s="146"/>
      <c r="C42" s="143" t="str">
        <f>$B$17</f>
        <v>滝野ＪＳＣ・ミラン</v>
      </c>
      <c r="D42" s="144"/>
      <c r="E42" s="97">
        <v>1</v>
      </c>
      <c r="F42" s="98" t="s">
        <v>19</v>
      </c>
      <c r="G42" s="97">
        <v>5</v>
      </c>
      <c r="H42" s="144" t="str">
        <f>$E$17</f>
        <v>瑞穂ＳＣ</v>
      </c>
      <c r="I42" s="192"/>
      <c r="J42" s="200" t="s">
        <v>271</v>
      </c>
      <c r="K42" s="201"/>
      <c r="L42" s="143" t="str">
        <f>$H$17</f>
        <v>明石ＦＣ</v>
      </c>
      <c r="M42" s="144"/>
      <c r="N42" s="97">
        <v>2</v>
      </c>
      <c r="O42" s="98" t="s">
        <v>19</v>
      </c>
      <c r="P42" s="97">
        <v>2</v>
      </c>
      <c r="Q42" s="144" t="str">
        <f>$K$17</f>
        <v>高槻桜台ＦＣ</v>
      </c>
      <c r="R42" s="192"/>
      <c r="S42" s="200" t="s">
        <v>160</v>
      </c>
      <c r="T42" s="201"/>
    </row>
    <row r="43" spans="1:20" ht="16.5" customHeight="1">
      <c r="A43" s="154" t="s">
        <v>16</v>
      </c>
      <c r="B43" s="146"/>
      <c r="C43" s="143" t="str">
        <f>$B$29</f>
        <v>山田ＳＳＤ</v>
      </c>
      <c r="D43" s="144"/>
      <c r="E43" s="97">
        <v>1</v>
      </c>
      <c r="F43" s="98" t="s">
        <v>19</v>
      </c>
      <c r="G43" s="97">
        <v>1</v>
      </c>
      <c r="H43" s="144" t="str">
        <f>$E$29</f>
        <v>稲野ＪＦＣ</v>
      </c>
      <c r="I43" s="192"/>
      <c r="J43" s="200" t="s">
        <v>161</v>
      </c>
      <c r="K43" s="201"/>
      <c r="L43" s="143" t="str">
        <f>$H$29</f>
        <v>高砂レッドスター・Ｂ</v>
      </c>
      <c r="M43" s="144"/>
      <c r="N43" s="97">
        <v>0</v>
      </c>
      <c r="O43" s="98" t="s">
        <v>19</v>
      </c>
      <c r="P43" s="97">
        <v>1</v>
      </c>
      <c r="Q43" s="144" t="str">
        <f>$K$29</f>
        <v>千里ひじりＳＣ</v>
      </c>
      <c r="R43" s="192"/>
      <c r="S43" s="200" t="s">
        <v>162</v>
      </c>
      <c r="T43" s="201"/>
    </row>
    <row r="44" spans="1:20" ht="16.5" customHeight="1">
      <c r="A44" s="154" t="s">
        <v>7</v>
      </c>
      <c r="B44" s="146"/>
      <c r="C44" s="143" t="str">
        <f>$B$5</f>
        <v>le zeleやわた</v>
      </c>
      <c r="D44" s="144"/>
      <c r="E44" s="97">
        <v>1</v>
      </c>
      <c r="F44" s="98" t="s">
        <v>19</v>
      </c>
      <c r="G44" s="97">
        <v>1</v>
      </c>
      <c r="H44" s="144" t="str">
        <f>$H$5</f>
        <v>北五葉ＳＣ</v>
      </c>
      <c r="I44" s="192"/>
      <c r="J44" s="143" t="s">
        <v>163</v>
      </c>
      <c r="K44" s="192"/>
      <c r="L44" s="143" t="str">
        <f>$E$5</f>
        <v>加古川たんぽぽ・セレソン</v>
      </c>
      <c r="M44" s="144"/>
      <c r="N44" s="97">
        <v>0</v>
      </c>
      <c r="O44" s="98" t="s">
        <v>19</v>
      </c>
      <c r="P44" s="97">
        <v>2</v>
      </c>
      <c r="Q44" s="144" t="str">
        <f>$K$5</f>
        <v>進修サッカー団</v>
      </c>
      <c r="R44" s="192"/>
      <c r="S44" s="143" t="s">
        <v>164</v>
      </c>
      <c r="T44" s="192"/>
    </row>
    <row r="45" spans="1:20" ht="16.5" customHeight="1">
      <c r="A45" s="154" t="s">
        <v>8</v>
      </c>
      <c r="B45" s="146"/>
      <c r="C45" s="143" t="str">
        <f>$B$17</f>
        <v>滝野ＪＳＣ・ミラン</v>
      </c>
      <c r="D45" s="144"/>
      <c r="E45" s="97">
        <v>0</v>
      </c>
      <c r="F45" s="98" t="s">
        <v>19</v>
      </c>
      <c r="G45" s="97">
        <v>4</v>
      </c>
      <c r="H45" s="144" t="str">
        <f>H17</f>
        <v>明石ＦＣ</v>
      </c>
      <c r="I45" s="192"/>
      <c r="J45" s="143" t="s">
        <v>165</v>
      </c>
      <c r="K45" s="192"/>
      <c r="L45" s="143" t="str">
        <f>$E$17</f>
        <v>瑞穂ＳＣ</v>
      </c>
      <c r="M45" s="144"/>
      <c r="N45" s="97">
        <v>0</v>
      </c>
      <c r="O45" s="98" t="s">
        <v>19</v>
      </c>
      <c r="P45" s="97">
        <v>0</v>
      </c>
      <c r="Q45" s="144" t="str">
        <f>K17</f>
        <v>高槻桜台ＦＣ</v>
      </c>
      <c r="R45" s="192"/>
      <c r="S45" s="143" t="s">
        <v>166</v>
      </c>
      <c r="T45" s="192"/>
    </row>
    <row r="46" spans="1:20" ht="16.5" customHeight="1">
      <c r="A46" s="154" t="s">
        <v>9</v>
      </c>
      <c r="B46" s="146"/>
      <c r="C46" s="143" t="str">
        <f>$B$29</f>
        <v>山田ＳＳＤ</v>
      </c>
      <c r="D46" s="144"/>
      <c r="E46" s="97">
        <v>2</v>
      </c>
      <c r="F46" s="98" t="s">
        <v>19</v>
      </c>
      <c r="G46" s="97">
        <v>0</v>
      </c>
      <c r="H46" s="144" t="str">
        <f>$H$29</f>
        <v>高砂レッドスター・Ｂ</v>
      </c>
      <c r="I46" s="192"/>
      <c r="J46" s="193" t="s">
        <v>167</v>
      </c>
      <c r="K46" s="194"/>
      <c r="L46" s="143" t="str">
        <f>$E$29</f>
        <v>稲野ＪＦＣ</v>
      </c>
      <c r="M46" s="144"/>
      <c r="N46" s="97">
        <v>0</v>
      </c>
      <c r="O46" s="98" t="s">
        <v>19</v>
      </c>
      <c r="P46" s="97">
        <v>4</v>
      </c>
      <c r="Q46" s="144" t="str">
        <f>$K$29</f>
        <v>千里ひじりＳＣ</v>
      </c>
      <c r="R46" s="192"/>
      <c r="S46" s="193" t="s">
        <v>168</v>
      </c>
      <c r="T46" s="194"/>
    </row>
    <row r="47" spans="1:20" ht="16.5" customHeight="1">
      <c r="A47" s="154" t="s">
        <v>10</v>
      </c>
      <c r="B47" s="146"/>
      <c r="C47" s="143" t="str">
        <f>$B$5</f>
        <v>le zeleやわた</v>
      </c>
      <c r="D47" s="144"/>
      <c r="E47" s="97">
        <v>1</v>
      </c>
      <c r="F47" s="98" t="s">
        <v>19</v>
      </c>
      <c r="G47" s="97">
        <v>2</v>
      </c>
      <c r="H47" s="144" t="str">
        <f>$K$5</f>
        <v>進修サッカー団</v>
      </c>
      <c r="I47" s="192"/>
      <c r="J47" s="195" t="s">
        <v>169</v>
      </c>
      <c r="K47" s="196"/>
      <c r="L47" s="143" t="str">
        <f>$E$5</f>
        <v>加古川たんぽぽ・セレソン</v>
      </c>
      <c r="M47" s="144"/>
      <c r="N47" s="97">
        <v>3</v>
      </c>
      <c r="O47" s="98" t="s">
        <v>19</v>
      </c>
      <c r="P47" s="97">
        <v>0</v>
      </c>
      <c r="Q47" s="144" t="str">
        <f>$H$5</f>
        <v>北五葉ＳＣ</v>
      </c>
      <c r="R47" s="192"/>
      <c r="S47" s="195" t="s">
        <v>170</v>
      </c>
      <c r="T47" s="196"/>
    </row>
    <row r="48" spans="1:20" ht="16.5" customHeight="1">
      <c r="A48" s="154" t="s">
        <v>11</v>
      </c>
      <c r="B48" s="146"/>
      <c r="C48" s="143" t="str">
        <f>B17</f>
        <v>滝野ＪＳＣ・ミラン</v>
      </c>
      <c r="D48" s="144"/>
      <c r="E48" s="97">
        <v>0</v>
      </c>
      <c r="F48" s="98" t="s">
        <v>19</v>
      </c>
      <c r="G48" s="97">
        <v>2</v>
      </c>
      <c r="H48" s="144" t="str">
        <f>$K$17</f>
        <v>高槻桜台ＦＣ</v>
      </c>
      <c r="I48" s="192"/>
      <c r="J48" s="195" t="s">
        <v>171</v>
      </c>
      <c r="K48" s="196"/>
      <c r="L48" s="143" t="str">
        <f>E17</f>
        <v>瑞穂ＳＣ</v>
      </c>
      <c r="M48" s="144"/>
      <c r="N48" s="97">
        <v>1</v>
      </c>
      <c r="O48" s="98" t="s">
        <v>19</v>
      </c>
      <c r="P48" s="97">
        <v>0</v>
      </c>
      <c r="Q48" s="144" t="str">
        <f>$H$17</f>
        <v>明石ＦＣ</v>
      </c>
      <c r="R48" s="192"/>
      <c r="S48" s="195" t="s">
        <v>172</v>
      </c>
      <c r="T48" s="196"/>
    </row>
    <row r="49" spans="1:20" ht="16.5" customHeight="1" thickBot="1">
      <c r="A49" s="169" t="s">
        <v>21</v>
      </c>
      <c r="B49" s="170"/>
      <c r="C49" s="198" t="str">
        <f>$B$29</f>
        <v>山田ＳＳＤ</v>
      </c>
      <c r="D49" s="199"/>
      <c r="E49" s="99">
        <v>0</v>
      </c>
      <c r="F49" s="100" t="s">
        <v>19</v>
      </c>
      <c r="G49" s="99">
        <v>2</v>
      </c>
      <c r="H49" s="199" t="str">
        <f>$K$29</f>
        <v>千里ひじりＳＣ</v>
      </c>
      <c r="I49" s="206"/>
      <c r="J49" s="202" t="s">
        <v>173</v>
      </c>
      <c r="K49" s="203"/>
      <c r="L49" s="198" t="str">
        <f>$E$29</f>
        <v>稲野ＪＦＣ</v>
      </c>
      <c r="M49" s="199"/>
      <c r="N49" s="99">
        <v>0</v>
      </c>
      <c r="O49" s="100" t="s">
        <v>19</v>
      </c>
      <c r="P49" s="99">
        <v>0</v>
      </c>
      <c r="Q49" s="199" t="str">
        <f>$H$29</f>
        <v>高砂レッドスター・Ｂ</v>
      </c>
      <c r="R49" s="206"/>
      <c r="S49" s="202" t="s">
        <v>174</v>
      </c>
      <c r="T49" s="203"/>
    </row>
    <row r="50" spans="1:20" ht="16.5" customHeight="1">
      <c r="A50" s="102"/>
      <c r="B50" s="102"/>
      <c r="C50" s="102"/>
      <c r="D50" s="102"/>
      <c r="E50" s="41"/>
      <c r="F50" s="39"/>
      <c r="G50" s="41"/>
      <c r="H50" s="102"/>
      <c r="I50" s="102"/>
      <c r="J50" s="103"/>
      <c r="K50" s="103"/>
      <c r="L50" s="102"/>
      <c r="M50" s="102"/>
      <c r="N50" s="41"/>
      <c r="O50" s="39"/>
      <c r="P50" s="39"/>
      <c r="Q50" s="102"/>
      <c r="R50" s="102"/>
      <c r="S50" s="103"/>
      <c r="T50" s="103"/>
    </row>
    <row r="51" spans="1:20" ht="14.25">
      <c r="A51" s="207" t="s">
        <v>287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</sheetData>
  <sheetProtection/>
  <mergeCells count="171">
    <mergeCell ref="A51:T51"/>
    <mergeCell ref="S48:T48"/>
    <mergeCell ref="S49:T49"/>
    <mergeCell ref="J48:K48"/>
    <mergeCell ref="J49:K49"/>
    <mergeCell ref="A49:B49"/>
    <mergeCell ref="S40:T40"/>
    <mergeCell ref="S41:T41"/>
    <mergeCell ref="S42:T42"/>
    <mergeCell ref="S43:T43"/>
    <mergeCell ref="S44:T44"/>
    <mergeCell ref="S45:T45"/>
    <mergeCell ref="S46:T46"/>
    <mergeCell ref="S47:T47"/>
    <mergeCell ref="J44:K44"/>
    <mergeCell ref="J45:K45"/>
    <mergeCell ref="J46:K46"/>
    <mergeCell ref="J47:K47"/>
    <mergeCell ref="J40:K40"/>
    <mergeCell ref="J41:K41"/>
    <mergeCell ref="J42:K42"/>
    <mergeCell ref="J43:K43"/>
    <mergeCell ref="E8:G9"/>
    <mergeCell ref="A8:A9"/>
    <mergeCell ref="H10:J11"/>
    <mergeCell ref="R6:R7"/>
    <mergeCell ref="R8:R9"/>
    <mergeCell ref="R10:R11"/>
    <mergeCell ref="Q8:Q9"/>
    <mergeCell ref="Q10:Q11"/>
    <mergeCell ref="Q6:Q7"/>
    <mergeCell ref="O6:O7"/>
    <mergeCell ref="M2:Q2"/>
    <mergeCell ref="A48:B48"/>
    <mergeCell ref="A4:B4"/>
    <mergeCell ref="K5:M5"/>
    <mergeCell ref="B17:D17"/>
    <mergeCell ref="E17:G17"/>
    <mergeCell ref="A22:A23"/>
    <mergeCell ref="H17:J17"/>
    <mergeCell ref="K12:M13"/>
    <mergeCell ref="A20:A21"/>
    <mergeCell ref="K17:M17"/>
    <mergeCell ref="A1:G1"/>
    <mergeCell ref="A2:G2"/>
    <mergeCell ref="H5:J5"/>
    <mergeCell ref="A10:A11"/>
    <mergeCell ref="B6:D7"/>
    <mergeCell ref="B5:D5"/>
    <mergeCell ref="E5:G5"/>
    <mergeCell ref="A16:B16"/>
    <mergeCell ref="A6:A7"/>
    <mergeCell ref="A18:A19"/>
    <mergeCell ref="B18:D19"/>
    <mergeCell ref="H22:J23"/>
    <mergeCell ref="E20:G21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N30:N31"/>
    <mergeCell ref="Q20:Q21"/>
    <mergeCell ref="Q22:Q23"/>
    <mergeCell ref="P18:P19"/>
    <mergeCell ref="P20:P21"/>
    <mergeCell ref="P24:P25"/>
    <mergeCell ref="O18:O19"/>
    <mergeCell ref="O20:O21"/>
    <mergeCell ref="O22:O23"/>
    <mergeCell ref="N24:N25"/>
    <mergeCell ref="K24:M25"/>
    <mergeCell ref="K29:M29"/>
    <mergeCell ref="E29:G29"/>
    <mergeCell ref="N18:N19"/>
    <mergeCell ref="N20:N21"/>
    <mergeCell ref="N22:N23"/>
    <mergeCell ref="H29:J29"/>
    <mergeCell ref="A24:A25"/>
    <mergeCell ref="A30:A31"/>
    <mergeCell ref="B30:D31"/>
    <mergeCell ref="A32:A33"/>
    <mergeCell ref="E32:G33"/>
    <mergeCell ref="Q32:Q33"/>
    <mergeCell ref="R32:R33"/>
    <mergeCell ref="N32:N33"/>
    <mergeCell ref="O32:O33"/>
    <mergeCell ref="P32:P33"/>
    <mergeCell ref="P6:P7"/>
    <mergeCell ref="O8:O9"/>
    <mergeCell ref="P8:P9"/>
    <mergeCell ref="O10:O11"/>
    <mergeCell ref="P10:P11"/>
    <mergeCell ref="Q34:Q35"/>
    <mergeCell ref="R34:R35"/>
    <mergeCell ref="Q30:Q31"/>
    <mergeCell ref="R30:R31"/>
    <mergeCell ref="O12:O13"/>
    <mergeCell ref="P12:P13"/>
    <mergeCell ref="Q12:Q13"/>
    <mergeCell ref="P30:P31"/>
    <mergeCell ref="O30:O31"/>
    <mergeCell ref="O24:O25"/>
    <mergeCell ref="A36:A37"/>
    <mergeCell ref="Q36:Q37"/>
    <mergeCell ref="R36:R37"/>
    <mergeCell ref="K36:M37"/>
    <mergeCell ref="N34:N35"/>
    <mergeCell ref="O34:O35"/>
    <mergeCell ref="P34:P35"/>
    <mergeCell ref="N36:N37"/>
    <mergeCell ref="A46:B46"/>
    <mergeCell ref="N6:N7"/>
    <mergeCell ref="N8:N9"/>
    <mergeCell ref="N10:N11"/>
    <mergeCell ref="N12:N13"/>
    <mergeCell ref="A34:A35"/>
    <mergeCell ref="H34:J35"/>
    <mergeCell ref="A12:A13"/>
    <mergeCell ref="A28:B28"/>
    <mergeCell ref="B29:D29"/>
    <mergeCell ref="A44:B44"/>
    <mergeCell ref="A45:B45"/>
    <mergeCell ref="C41:D41"/>
    <mergeCell ref="C42:D42"/>
    <mergeCell ref="C43:D43"/>
    <mergeCell ref="C44:D44"/>
    <mergeCell ref="A41:B41"/>
    <mergeCell ref="A42:B42"/>
    <mergeCell ref="H46:I46"/>
    <mergeCell ref="H47:I47"/>
    <mergeCell ref="H41:I41"/>
    <mergeCell ref="H42:I42"/>
    <mergeCell ref="H43:I43"/>
    <mergeCell ref="H44:I44"/>
    <mergeCell ref="A47:B47"/>
    <mergeCell ref="A43:B43"/>
    <mergeCell ref="H48:I48"/>
    <mergeCell ref="H49:I49"/>
    <mergeCell ref="C45:D45"/>
    <mergeCell ref="C46:D46"/>
    <mergeCell ref="C47:D47"/>
    <mergeCell ref="C48:D48"/>
    <mergeCell ref="C49:D49"/>
    <mergeCell ref="H45:I45"/>
    <mergeCell ref="L41:M41"/>
    <mergeCell ref="L42:M42"/>
    <mergeCell ref="L43:M43"/>
    <mergeCell ref="L44:M44"/>
    <mergeCell ref="Q47:R47"/>
    <mergeCell ref="Q48:R48"/>
    <mergeCell ref="Q49:R49"/>
    <mergeCell ref="L45:M45"/>
    <mergeCell ref="L46:M46"/>
    <mergeCell ref="L47:M47"/>
    <mergeCell ref="L48:M48"/>
    <mergeCell ref="A40:B40"/>
    <mergeCell ref="C40:I40"/>
    <mergeCell ref="L40:R40"/>
    <mergeCell ref="L49:M49"/>
    <mergeCell ref="Q41:R41"/>
    <mergeCell ref="Q42:R42"/>
    <mergeCell ref="Q43:R43"/>
    <mergeCell ref="Q44:R44"/>
    <mergeCell ref="Q45:R45"/>
    <mergeCell ref="Q46:R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51"/>
  <sheetViews>
    <sheetView zoomScalePageLayoutView="0" workbookViewId="0" topLeftCell="A22">
      <selection activeCell="R36" sqref="R36:R37"/>
    </sheetView>
  </sheetViews>
  <sheetFormatPr defaultColWidth="13.625" defaultRowHeight="36.75" customHeight="1"/>
  <cols>
    <col min="1" max="1" width="10.625" style="33" customWidth="1"/>
    <col min="2" max="20" width="4.75390625" style="33" customWidth="1"/>
    <col min="21" max="16384" width="13.625" style="33" customWidth="1"/>
  </cols>
  <sheetData>
    <row r="1" spans="1:18" ht="15" customHeight="1">
      <c r="A1" s="186" t="s">
        <v>37</v>
      </c>
      <c r="B1" s="186"/>
      <c r="C1" s="186"/>
      <c r="D1" s="186"/>
      <c r="E1" s="186"/>
      <c r="F1" s="186"/>
      <c r="G1" s="18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6.5" customHeight="1">
      <c r="A2" s="186" t="s">
        <v>47</v>
      </c>
      <c r="B2" s="186"/>
      <c r="C2" s="186"/>
      <c r="D2" s="186"/>
      <c r="E2" s="186"/>
      <c r="F2" s="186"/>
      <c r="G2" s="186"/>
      <c r="H2" s="36"/>
      <c r="M2" s="197"/>
      <c r="N2" s="197"/>
      <c r="O2" s="197"/>
      <c r="P2" s="197"/>
      <c r="Q2" s="197"/>
      <c r="R2" s="65"/>
    </row>
    <row r="3" spans="1:5" ht="16.5" customHeight="1">
      <c r="A3" s="36"/>
      <c r="B3" s="36"/>
      <c r="C3" s="36"/>
      <c r="D3" s="36"/>
      <c r="E3" s="36"/>
    </row>
    <row r="4" spans="1:5" ht="16.5" customHeight="1" thickBot="1">
      <c r="A4" s="186" t="s">
        <v>27</v>
      </c>
      <c r="B4" s="186"/>
      <c r="C4" s="36"/>
      <c r="D4" s="36"/>
      <c r="E4" s="36"/>
    </row>
    <row r="5" spans="1:18" ht="16.5" customHeight="1" thickBot="1">
      <c r="A5" s="37"/>
      <c r="B5" s="173" t="s">
        <v>272</v>
      </c>
      <c r="C5" s="174"/>
      <c r="D5" s="185"/>
      <c r="E5" s="173" t="s">
        <v>98</v>
      </c>
      <c r="F5" s="174"/>
      <c r="G5" s="185"/>
      <c r="H5" s="173" t="s">
        <v>119</v>
      </c>
      <c r="I5" s="174"/>
      <c r="J5" s="174"/>
      <c r="K5" s="173" t="s">
        <v>126</v>
      </c>
      <c r="L5" s="174"/>
      <c r="M5" s="174"/>
      <c r="N5" s="34" t="s">
        <v>0</v>
      </c>
      <c r="O5" s="34" t="s">
        <v>1</v>
      </c>
      <c r="P5" s="34" t="s">
        <v>2</v>
      </c>
      <c r="Q5" s="34" t="s">
        <v>3</v>
      </c>
      <c r="R5" s="34" t="s">
        <v>4</v>
      </c>
    </row>
    <row r="6" spans="1:18" ht="16.5" customHeight="1" thickBot="1">
      <c r="A6" s="175" t="str">
        <f>$B$5</f>
        <v>太子ＦＣ Ｊｒ．A</v>
      </c>
      <c r="B6" s="179"/>
      <c r="C6" s="180"/>
      <c r="D6" s="181"/>
      <c r="E6" s="38">
        <f>E41</f>
        <v>0</v>
      </c>
      <c r="F6" s="39" t="s">
        <v>19</v>
      </c>
      <c r="G6" s="40">
        <f>G41</f>
        <v>0</v>
      </c>
      <c r="H6" s="41">
        <f>E44</f>
        <v>3</v>
      </c>
      <c r="I6" s="39" t="s">
        <v>19</v>
      </c>
      <c r="J6" s="41">
        <f>G44</f>
        <v>4</v>
      </c>
      <c r="K6" s="38">
        <f>E47</f>
        <v>5</v>
      </c>
      <c r="L6" s="39" t="s">
        <v>19</v>
      </c>
      <c r="M6" s="41">
        <f>G47</f>
        <v>0</v>
      </c>
      <c r="N6" s="177">
        <f>SUM(L7,I7,F7)</f>
        <v>4</v>
      </c>
      <c r="O6" s="177">
        <f>SUM(E6,H6,K6)</f>
        <v>8</v>
      </c>
      <c r="P6" s="177">
        <f>SUM(G6,J6,M6)</f>
        <v>4</v>
      </c>
      <c r="Q6" s="171">
        <f>$O$6-$P$6</f>
        <v>4</v>
      </c>
      <c r="R6" s="171">
        <v>2</v>
      </c>
    </row>
    <row r="7" spans="1:18" ht="16.5" customHeight="1" thickBot="1">
      <c r="A7" s="176"/>
      <c r="B7" s="182"/>
      <c r="C7" s="183"/>
      <c r="D7" s="184"/>
      <c r="E7" s="42" t="s">
        <v>5</v>
      </c>
      <c r="F7" s="37">
        <v>1</v>
      </c>
      <c r="G7" s="43"/>
      <c r="H7" s="44" t="s">
        <v>5</v>
      </c>
      <c r="I7" s="37">
        <v>0</v>
      </c>
      <c r="J7" s="44"/>
      <c r="K7" s="42" t="s">
        <v>5</v>
      </c>
      <c r="L7" s="37">
        <v>3</v>
      </c>
      <c r="M7" s="44"/>
      <c r="N7" s="178"/>
      <c r="O7" s="178"/>
      <c r="P7" s="178"/>
      <c r="Q7" s="172"/>
      <c r="R7" s="172"/>
    </row>
    <row r="8" spans="1:18" ht="16.5" customHeight="1" thickBot="1">
      <c r="A8" s="175" t="str">
        <f>$E$5</f>
        <v>播磨ＳＣ</v>
      </c>
      <c r="B8" s="38">
        <f>G41</f>
        <v>0</v>
      </c>
      <c r="C8" s="39" t="s">
        <v>19</v>
      </c>
      <c r="D8" s="40">
        <f>E41</f>
        <v>0</v>
      </c>
      <c r="E8" s="179"/>
      <c r="F8" s="180"/>
      <c r="G8" s="181"/>
      <c r="H8" s="38">
        <f>N47</f>
        <v>0</v>
      </c>
      <c r="I8" s="39" t="s">
        <v>19</v>
      </c>
      <c r="J8" s="41">
        <f>P47</f>
        <v>1</v>
      </c>
      <c r="K8" s="38">
        <f>N44</f>
        <v>3</v>
      </c>
      <c r="L8" s="39" t="s">
        <v>19</v>
      </c>
      <c r="M8" s="41">
        <f>$P$44</f>
        <v>0</v>
      </c>
      <c r="N8" s="177">
        <f>SUM(L9,I9,C9)</f>
        <v>4</v>
      </c>
      <c r="O8" s="177">
        <f>SUM(B8,H8,K8)</f>
        <v>3</v>
      </c>
      <c r="P8" s="177">
        <f>SUM(M8,J8,D8)</f>
        <v>1</v>
      </c>
      <c r="Q8" s="171">
        <f>$O$8-$P$8</f>
        <v>2</v>
      </c>
      <c r="R8" s="171">
        <v>3</v>
      </c>
    </row>
    <row r="9" spans="1:18" ht="16.5" customHeight="1" thickBot="1">
      <c r="A9" s="176"/>
      <c r="B9" s="42" t="s">
        <v>5</v>
      </c>
      <c r="C9" s="37">
        <v>1</v>
      </c>
      <c r="D9" s="43"/>
      <c r="E9" s="182"/>
      <c r="F9" s="183"/>
      <c r="G9" s="184"/>
      <c r="H9" s="42" t="s">
        <v>5</v>
      </c>
      <c r="I9" s="37">
        <v>0</v>
      </c>
      <c r="J9" s="44"/>
      <c r="K9" s="42" t="s">
        <v>5</v>
      </c>
      <c r="L9" s="37">
        <v>3</v>
      </c>
      <c r="M9" s="44"/>
      <c r="N9" s="178"/>
      <c r="O9" s="178"/>
      <c r="P9" s="178"/>
      <c r="Q9" s="172"/>
      <c r="R9" s="172"/>
    </row>
    <row r="10" spans="1:18" ht="16.5" customHeight="1" thickBot="1">
      <c r="A10" s="175" t="str">
        <f>$H$5</f>
        <v>Ｍ．ＳＥＲＩＯ ＦＣ</v>
      </c>
      <c r="B10" s="38">
        <f>G44</f>
        <v>4</v>
      </c>
      <c r="C10" s="39" t="s">
        <v>19</v>
      </c>
      <c r="D10" s="40">
        <f>E44</f>
        <v>3</v>
      </c>
      <c r="E10" s="38">
        <f>P47</f>
        <v>1</v>
      </c>
      <c r="F10" s="39" t="s">
        <v>39</v>
      </c>
      <c r="G10" s="40">
        <f>N47</f>
        <v>0</v>
      </c>
      <c r="H10" s="179"/>
      <c r="I10" s="180"/>
      <c r="J10" s="180"/>
      <c r="K10" s="38">
        <f>N41</f>
        <v>5</v>
      </c>
      <c r="L10" s="39" t="s">
        <v>19</v>
      </c>
      <c r="M10" s="41">
        <f>$P$41</f>
        <v>0</v>
      </c>
      <c r="N10" s="177">
        <f>L11+F11+C11</f>
        <v>9</v>
      </c>
      <c r="O10" s="177">
        <f>SUM(B10,E10,K10)</f>
        <v>10</v>
      </c>
      <c r="P10" s="177">
        <f>SUM(M10,G10,D10)</f>
        <v>3</v>
      </c>
      <c r="Q10" s="171">
        <f>$O$10-$P$10</f>
        <v>7</v>
      </c>
      <c r="R10" s="171">
        <v>1</v>
      </c>
    </row>
    <row r="11" spans="1:18" ht="16.5" customHeight="1" thickBot="1">
      <c r="A11" s="176"/>
      <c r="B11" s="42" t="s">
        <v>5</v>
      </c>
      <c r="C11" s="37">
        <v>3</v>
      </c>
      <c r="D11" s="43"/>
      <c r="E11" s="42" t="s">
        <v>5</v>
      </c>
      <c r="F11" s="37">
        <v>3</v>
      </c>
      <c r="G11" s="43"/>
      <c r="H11" s="182"/>
      <c r="I11" s="183"/>
      <c r="J11" s="183"/>
      <c r="K11" s="42" t="s">
        <v>5</v>
      </c>
      <c r="L11" s="37">
        <v>3</v>
      </c>
      <c r="M11" s="44"/>
      <c r="N11" s="178"/>
      <c r="O11" s="178"/>
      <c r="P11" s="178"/>
      <c r="Q11" s="172"/>
      <c r="R11" s="172"/>
    </row>
    <row r="12" spans="1:18" ht="16.5" customHeight="1" thickBot="1">
      <c r="A12" s="175" t="str">
        <f>$K$5</f>
        <v>泉大津ＪＦＣ・α</v>
      </c>
      <c r="B12" s="38">
        <f>G47</f>
        <v>0</v>
      </c>
      <c r="C12" s="39" t="s">
        <v>19</v>
      </c>
      <c r="D12" s="40">
        <f>E47</f>
        <v>5</v>
      </c>
      <c r="E12" s="38">
        <f>$P$44</f>
        <v>0</v>
      </c>
      <c r="F12" s="39" t="s">
        <v>58</v>
      </c>
      <c r="G12" s="40">
        <f>N44</f>
        <v>3</v>
      </c>
      <c r="H12" s="38">
        <f>$P$41</f>
        <v>0</v>
      </c>
      <c r="I12" s="39" t="s">
        <v>19</v>
      </c>
      <c r="J12" s="40">
        <f>N41</f>
        <v>5</v>
      </c>
      <c r="K12" s="179"/>
      <c r="L12" s="180"/>
      <c r="M12" s="180"/>
      <c r="N12" s="177">
        <f>SUM(I13,F13,C13)</f>
        <v>0</v>
      </c>
      <c r="O12" s="177">
        <f>SUM(B12,E12,H12)</f>
        <v>0</v>
      </c>
      <c r="P12" s="177">
        <f>SUM(J12,G12,D12)</f>
        <v>13</v>
      </c>
      <c r="Q12" s="171">
        <f>$O$12-$P$12</f>
        <v>-13</v>
      </c>
      <c r="R12" s="171">
        <v>4</v>
      </c>
    </row>
    <row r="13" spans="1:18" ht="16.5" customHeight="1" thickBot="1">
      <c r="A13" s="176"/>
      <c r="B13" s="42" t="s">
        <v>5</v>
      </c>
      <c r="C13" s="37">
        <v>0</v>
      </c>
      <c r="D13" s="43"/>
      <c r="E13" s="42" t="s">
        <v>5</v>
      </c>
      <c r="F13" s="37">
        <v>0</v>
      </c>
      <c r="G13" s="43"/>
      <c r="H13" s="42" t="s">
        <v>5</v>
      </c>
      <c r="I13" s="37">
        <v>0</v>
      </c>
      <c r="J13" s="43"/>
      <c r="K13" s="182"/>
      <c r="L13" s="183"/>
      <c r="M13" s="183"/>
      <c r="N13" s="178"/>
      <c r="O13" s="178"/>
      <c r="P13" s="178"/>
      <c r="Q13" s="172"/>
      <c r="R13" s="172"/>
    </row>
    <row r="14" spans="1:18" ht="16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6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5" ht="16.5" customHeight="1" thickBot="1">
      <c r="A16" s="186" t="s">
        <v>28</v>
      </c>
      <c r="B16" s="186"/>
      <c r="C16" s="36"/>
      <c r="D16" s="36"/>
      <c r="E16" s="36"/>
    </row>
    <row r="17" spans="1:18" ht="16.5" customHeight="1" thickBot="1">
      <c r="A17" s="37"/>
      <c r="B17" s="173" t="s">
        <v>120</v>
      </c>
      <c r="C17" s="174"/>
      <c r="D17" s="185"/>
      <c r="E17" s="173" t="s">
        <v>127</v>
      </c>
      <c r="F17" s="174"/>
      <c r="G17" s="174"/>
      <c r="H17" s="173" t="s">
        <v>128</v>
      </c>
      <c r="I17" s="174"/>
      <c r="J17" s="174"/>
      <c r="K17" s="173" t="s">
        <v>34</v>
      </c>
      <c r="L17" s="174"/>
      <c r="M17" s="185"/>
      <c r="N17" s="34" t="s">
        <v>0</v>
      </c>
      <c r="O17" s="34" t="s">
        <v>1</v>
      </c>
      <c r="P17" s="34" t="s">
        <v>2</v>
      </c>
      <c r="Q17" s="34" t="s">
        <v>3</v>
      </c>
      <c r="R17" s="34" t="s">
        <v>4</v>
      </c>
    </row>
    <row r="18" spans="1:18" ht="16.5" customHeight="1" thickBot="1">
      <c r="A18" s="175" t="str">
        <f>$B$17</f>
        <v>武庫ＪＳＣ・マイティ</v>
      </c>
      <c r="B18" s="179"/>
      <c r="C18" s="180"/>
      <c r="D18" s="181"/>
      <c r="E18" s="38">
        <f>E42</f>
        <v>0</v>
      </c>
      <c r="F18" s="39" t="s">
        <v>19</v>
      </c>
      <c r="G18" s="40">
        <f>$G$42</f>
        <v>1</v>
      </c>
      <c r="H18" s="38">
        <f>E45</f>
        <v>0</v>
      </c>
      <c r="I18" s="39" t="s">
        <v>19</v>
      </c>
      <c r="J18" s="41">
        <f>$G$45</f>
        <v>2</v>
      </c>
      <c r="K18" s="38">
        <f>E48</f>
        <v>0</v>
      </c>
      <c r="L18" s="39" t="s">
        <v>19</v>
      </c>
      <c r="M18" s="41">
        <f>$G$48</f>
        <v>1</v>
      </c>
      <c r="N18" s="177">
        <f>SUM(L19,I19,F19)</f>
        <v>0</v>
      </c>
      <c r="O18" s="177">
        <f>SUM(E18,H18,K18)</f>
        <v>0</v>
      </c>
      <c r="P18" s="177">
        <f>SUM(M18,J18,G18)</f>
        <v>4</v>
      </c>
      <c r="Q18" s="171">
        <f>$O$18-$P$18</f>
        <v>-4</v>
      </c>
      <c r="R18" s="171">
        <v>4</v>
      </c>
    </row>
    <row r="19" spans="1:18" ht="16.5" customHeight="1" thickBot="1">
      <c r="A19" s="176"/>
      <c r="B19" s="182"/>
      <c r="C19" s="183"/>
      <c r="D19" s="184"/>
      <c r="E19" s="42" t="s">
        <v>44</v>
      </c>
      <c r="F19" s="37">
        <v>0</v>
      </c>
      <c r="G19" s="43"/>
      <c r="H19" s="42" t="s">
        <v>5</v>
      </c>
      <c r="I19" s="37">
        <v>0</v>
      </c>
      <c r="J19" s="44"/>
      <c r="K19" s="42" t="s">
        <v>5</v>
      </c>
      <c r="L19" s="37">
        <v>0</v>
      </c>
      <c r="M19" s="44"/>
      <c r="N19" s="178"/>
      <c r="O19" s="178"/>
      <c r="P19" s="178"/>
      <c r="Q19" s="172"/>
      <c r="R19" s="172"/>
    </row>
    <row r="20" spans="1:73" ht="16.5" customHeight="1" thickBot="1">
      <c r="A20" s="175" t="str">
        <f>$E$17</f>
        <v>三樹平田ＳＣ・６Ａ</v>
      </c>
      <c r="B20" s="38">
        <f>$G$42</f>
        <v>1</v>
      </c>
      <c r="C20" s="39" t="s">
        <v>19</v>
      </c>
      <c r="D20" s="40">
        <f>E42</f>
        <v>0</v>
      </c>
      <c r="E20" s="179"/>
      <c r="F20" s="180"/>
      <c r="G20" s="181"/>
      <c r="H20" s="38">
        <f>N48</f>
        <v>2</v>
      </c>
      <c r="I20" s="39" t="s">
        <v>19</v>
      </c>
      <c r="J20" s="41">
        <f>P48</f>
        <v>0</v>
      </c>
      <c r="K20" s="38">
        <f>N45</f>
        <v>3</v>
      </c>
      <c r="L20" s="39" t="s">
        <v>19</v>
      </c>
      <c r="M20" s="41">
        <f>P45</f>
        <v>1</v>
      </c>
      <c r="N20" s="177">
        <f>SUM(L21,I21,C21)</f>
        <v>9</v>
      </c>
      <c r="O20" s="177">
        <f>SUM(B20,H20,K20)</f>
        <v>6</v>
      </c>
      <c r="P20" s="177">
        <f>SUM(M20,J20,D20)</f>
        <v>1</v>
      </c>
      <c r="Q20" s="171">
        <f>$O$20-$P$20</f>
        <v>5</v>
      </c>
      <c r="R20" s="171">
        <v>1</v>
      </c>
      <c r="BQ20" s="63"/>
      <c r="BU20" s="63"/>
    </row>
    <row r="21" spans="1:18" ht="16.5" customHeight="1" thickBot="1">
      <c r="A21" s="176"/>
      <c r="B21" s="42" t="s">
        <v>5</v>
      </c>
      <c r="C21" s="37">
        <v>3</v>
      </c>
      <c r="D21" s="43"/>
      <c r="E21" s="182"/>
      <c r="F21" s="183"/>
      <c r="G21" s="184"/>
      <c r="H21" s="42" t="s">
        <v>5</v>
      </c>
      <c r="I21" s="37">
        <v>3</v>
      </c>
      <c r="J21" s="44"/>
      <c r="K21" s="42" t="s">
        <v>5</v>
      </c>
      <c r="L21" s="37">
        <v>3</v>
      </c>
      <c r="M21" s="44"/>
      <c r="N21" s="178"/>
      <c r="O21" s="178"/>
      <c r="P21" s="178"/>
      <c r="Q21" s="172"/>
      <c r="R21" s="172"/>
    </row>
    <row r="22" spans="1:18" ht="16.5" customHeight="1" thickBot="1">
      <c r="A22" s="175" t="str">
        <f>$H$17</f>
        <v>マリノＦＣ</v>
      </c>
      <c r="B22" s="38">
        <f>$G$45</f>
        <v>2</v>
      </c>
      <c r="C22" s="39" t="s">
        <v>19</v>
      </c>
      <c r="D22" s="40">
        <f>E45</f>
        <v>0</v>
      </c>
      <c r="E22" s="38">
        <f>P48</f>
        <v>0</v>
      </c>
      <c r="F22" s="39" t="s">
        <v>19</v>
      </c>
      <c r="G22" s="40">
        <f>N48</f>
        <v>2</v>
      </c>
      <c r="H22" s="179"/>
      <c r="I22" s="180"/>
      <c r="J22" s="180"/>
      <c r="K22" s="38">
        <f>N42</f>
        <v>2</v>
      </c>
      <c r="L22" s="39" t="s">
        <v>19</v>
      </c>
      <c r="M22" s="41">
        <f>P42</f>
        <v>0</v>
      </c>
      <c r="N22" s="177">
        <f>SUM(L23,F23,C23)</f>
        <v>6</v>
      </c>
      <c r="O22" s="177">
        <f>SUM(B22,E22,K22)</f>
        <v>4</v>
      </c>
      <c r="P22" s="177">
        <f>SUM(M22,G22,D22)</f>
        <v>2</v>
      </c>
      <c r="Q22" s="171">
        <f>$O$22-$P$22</f>
        <v>2</v>
      </c>
      <c r="R22" s="171">
        <v>2</v>
      </c>
    </row>
    <row r="23" spans="1:18" ht="16.5" customHeight="1" thickBot="1">
      <c r="A23" s="176"/>
      <c r="B23" s="42" t="s">
        <v>5</v>
      </c>
      <c r="C23" s="37">
        <v>3</v>
      </c>
      <c r="D23" s="43"/>
      <c r="E23" s="42" t="s">
        <v>5</v>
      </c>
      <c r="F23" s="37">
        <v>0</v>
      </c>
      <c r="G23" s="43"/>
      <c r="H23" s="182"/>
      <c r="I23" s="183"/>
      <c r="J23" s="183"/>
      <c r="K23" s="42" t="s">
        <v>5</v>
      </c>
      <c r="L23" s="37">
        <v>3</v>
      </c>
      <c r="M23" s="44"/>
      <c r="N23" s="178"/>
      <c r="O23" s="178"/>
      <c r="P23" s="178"/>
      <c r="Q23" s="172"/>
      <c r="R23" s="172"/>
    </row>
    <row r="24" spans="1:18" ht="16.5" customHeight="1" thickBot="1">
      <c r="A24" s="175" t="str">
        <f>$K$17</f>
        <v>河南ＳＣ</v>
      </c>
      <c r="B24" s="38">
        <f>$G$48</f>
        <v>1</v>
      </c>
      <c r="C24" s="39" t="s">
        <v>19</v>
      </c>
      <c r="D24" s="40">
        <f>E48</f>
        <v>0</v>
      </c>
      <c r="E24" s="38">
        <f>P45</f>
        <v>1</v>
      </c>
      <c r="F24" s="39" t="s">
        <v>19</v>
      </c>
      <c r="G24" s="40">
        <f>N45</f>
        <v>3</v>
      </c>
      <c r="H24" s="38">
        <f>P42</f>
        <v>0</v>
      </c>
      <c r="I24" s="39" t="s">
        <v>19</v>
      </c>
      <c r="J24" s="40">
        <f>N42</f>
        <v>2</v>
      </c>
      <c r="K24" s="179"/>
      <c r="L24" s="180"/>
      <c r="M24" s="180"/>
      <c r="N24" s="177">
        <f>SUM(I25,F25,C25)</f>
        <v>3</v>
      </c>
      <c r="O24" s="177">
        <f>SUM(B24,E24,H24)</f>
        <v>2</v>
      </c>
      <c r="P24" s="177">
        <f>SUM(J24,G24,D24)</f>
        <v>5</v>
      </c>
      <c r="Q24" s="171">
        <f>$O$24-$P$24</f>
        <v>-3</v>
      </c>
      <c r="R24" s="171">
        <v>3</v>
      </c>
    </row>
    <row r="25" spans="1:18" ht="16.5" customHeight="1" thickBot="1">
      <c r="A25" s="176"/>
      <c r="B25" s="42" t="s">
        <v>5</v>
      </c>
      <c r="C25" s="37">
        <v>3</v>
      </c>
      <c r="D25" s="43"/>
      <c r="E25" s="42" t="s">
        <v>5</v>
      </c>
      <c r="F25" s="37">
        <v>0</v>
      </c>
      <c r="G25" s="43"/>
      <c r="H25" s="42" t="s">
        <v>5</v>
      </c>
      <c r="I25" s="37">
        <v>0</v>
      </c>
      <c r="J25" s="43"/>
      <c r="K25" s="182"/>
      <c r="L25" s="183"/>
      <c r="M25" s="183"/>
      <c r="N25" s="178"/>
      <c r="O25" s="178"/>
      <c r="P25" s="178"/>
      <c r="Q25" s="172"/>
      <c r="R25" s="172"/>
    </row>
    <row r="26" spans="1:18" ht="16.5" customHeight="1">
      <c r="A26" s="4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6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5" ht="16.5" customHeight="1" thickBot="1">
      <c r="A28" s="186" t="s">
        <v>29</v>
      </c>
      <c r="B28" s="186"/>
      <c r="C28" s="36"/>
      <c r="D28" s="36"/>
      <c r="E28" s="36"/>
    </row>
    <row r="29" spans="1:18" ht="16.5" customHeight="1" thickBot="1">
      <c r="A29" s="37"/>
      <c r="B29" s="173" t="s">
        <v>55</v>
      </c>
      <c r="C29" s="174"/>
      <c r="D29" s="174"/>
      <c r="E29" s="173" t="s">
        <v>129</v>
      </c>
      <c r="F29" s="174"/>
      <c r="G29" s="185"/>
      <c r="H29" s="173" t="s">
        <v>130</v>
      </c>
      <c r="I29" s="174"/>
      <c r="J29" s="185"/>
      <c r="K29" s="173" t="s">
        <v>49</v>
      </c>
      <c r="L29" s="174"/>
      <c r="M29" s="185"/>
      <c r="N29" s="34" t="s">
        <v>0</v>
      </c>
      <c r="O29" s="34" t="s">
        <v>1</v>
      </c>
      <c r="P29" s="34" t="s">
        <v>2</v>
      </c>
      <c r="Q29" s="34" t="s">
        <v>3</v>
      </c>
      <c r="R29" s="34" t="s">
        <v>4</v>
      </c>
    </row>
    <row r="30" spans="1:18" ht="16.5" customHeight="1" thickBot="1">
      <c r="A30" s="175" t="str">
        <f>$B$29</f>
        <v>ＦＣ御国野エイムスター</v>
      </c>
      <c r="B30" s="179"/>
      <c r="C30" s="180"/>
      <c r="D30" s="181"/>
      <c r="E30" s="38">
        <f>E43</f>
        <v>1</v>
      </c>
      <c r="F30" s="39" t="s">
        <v>19</v>
      </c>
      <c r="G30" s="40">
        <f>G43</f>
        <v>1</v>
      </c>
      <c r="H30" s="38">
        <f>E46</f>
        <v>0</v>
      </c>
      <c r="I30" s="39" t="s">
        <v>19</v>
      </c>
      <c r="J30" s="41">
        <f>G46</f>
        <v>2</v>
      </c>
      <c r="K30" s="38">
        <f>$E$49</f>
        <v>1</v>
      </c>
      <c r="L30" s="39" t="s">
        <v>19</v>
      </c>
      <c r="M30" s="41">
        <f>G49</f>
        <v>1</v>
      </c>
      <c r="N30" s="177">
        <f>SUM(L31,I31,F31)</f>
        <v>2</v>
      </c>
      <c r="O30" s="177">
        <f>SUM(E30,H30,K30)</f>
        <v>2</v>
      </c>
      <c r="P30" s="177">
        <f>SUM(G30,J30,M30)</f>
        <v>4</v>
      </c>
      <c r="Q30" s="171">
        <f>$O$30-$P$30</f>
        <v>-2</v>
      </c>
      <c r="R30" s="171">
        <v>3</v>
      </c>
    </row>
    <row r="31" spans="1:18" ht="16.5" customHeight="1" thickBot="1">
      <c r="A31" s="176"/>
      <c r="B31" s="182"/>
      <c r="C31" s="183"/>
      <c r="D31" s="184"/>
      <c r="E31" s="42" t="s">
        <v>5</v>
      </c>
      <c r="F31" s="37">
        <v>1</v>
      </c>
      <c r="G31" s="43"/>
      <c r="H31" s="42" t="s">
        <v>5</v>
      </c>
      <c r="I31" s="37">
        <v>0</v>
      </c>
      <c r="J31" s="44"/>
      <c r="K31" s="42" t="s">
        <v>5</v>
      </c>
      <c r="L31" s="37">
        <v>1</v>
      </c>
      <c r="M31" s="44"/>
      <c r="N31" s="178"/>
      <c r="O31" s="178"/>
      <c r="P31" s="178"/>
      <c r="Q31" s="172"/>
      <c r="R31" s="172"/>
    </row>
    <row r="32" spans="1:18" ht="16.5" customHeight="1" thickBot="1">
      <c r="A32" s="175" t="str">
        <f>$E$29</f>
        <v>平岡北ＳＣ・フラメンゴ</v>
      </c>
      <c r="B32" s="38">
        <f>$G$43</f>
        <v>1</v>
      </c>
      <c r="C32" s="39" t="s">
        <v>19</v>
      </c>
      <c r="D32" s="40">
        <f>$E$43</f>
        <v>1</v>
      </c>
      <c r="E32" s="179"/>
      <c r="F32" s="180"/>
      <c r="G32" s="181"/>
      <c r="H32" s="38">
        <f>N49</f>
        <v>0</v>
      </c>
      <c r="I32" s="39" t="s">
        <v>19</v>
      </c>
      <c r="J32" s="41">
        <f>P49</f>
        <v>3</v>
      </c>
      <c r="K32" s="38">
        <f>N46</f>
        <v>1</v>
      </c>
      <c r="L32" s="39" t="s">
        <v>19</v>
      </c>
      <c r="M32" s="41">
        <f>P46</f>
        <v>2</v>
      </c>
      <c r="N32" s="177">
        <f>SUM(L33,I33,C33)</f>
        <v>1</v>
      </c>
      <c r="O32" s="177">
        <f>SUM(B32,H32,K32)</f>
        <v>2</v>
      </c>
      <c r="P32" s="177">
        <f>SUM(D32,J32,M32)</f>
        <v>6</v>
      </c>
      <c r="Q32" s="171">
        <f>$O$32-$P$32</f>
        <v>-4</v>
      </c>
      <c r="R32" s="171">
        <v>4</v>
      </c>
    </row>
    <row r="33" spans="1:18" ht="16.5" customHeight="1" thickBot="1">
      <c r="A33" s="176"/>
      <c r="B33" s="42" t="s">
        <v>5</v>
      </c>
      <c r="C33" s="37">
        <v>1</v>
      </c>
      <c r="D33" s="43"/>
      <c r="E33" s="182"/>
      <c r="F33" s="183"/>
      <c r="G33" s="184"/>
      <c r="H33" s="42" t="s">
        <v>5</v>
      </c>
      <c r="I33" s="37">
        <v>0</v>
      </c>
      <c r="J33" s="44"/>
      <c r="K33" s="42" t="s">
        <v>5</v>
      </c>
      <c r="L33" s="37">
        <v>0</v>
      </c>
      <c r="M33" s="44"/>
      <c r="N33" s="178"/>
      <c r="O33" s="178"/>
      <c r="P33" s="178"/>
      <c r="Q33" s="172"/>
      <c r="R33" s="172"/>
    </row>
    <row r="34" spans="1:18" ht="16.5" customHeight="1" thickBot="1">
      <c r="A34" s="175" t="str">
        <f>$H$29</f>
        <v>多田少年ＳＣ</v>
      </c>
      <c r="B34" s="38">
        <f>G46</f>
        <v>2</v>
      </c>
      <c r="C34" s="39" t="s">
        <v>19</v>
      </c>
      <c r="D34" s="40">
        <f>$E$46</f>
        <v>0</v>
      </c>
      <c r="E34" s="38">
        <f>P49</f>
        <v>3</v>
      </c>
      <c r="F34" s="39" t="s">
        <v>19</v>
      </c>
      <c r="G34" s="40">
        <f>N49</f>
        <v>0</v>
      </c>
      <c r="H34" s="179"/>
      <c r="I34" s="180"/>
      <c r="J34" s="180"/>
      <c r="K34" s="38">
        <f>N43</f>
        <v>0</v>
      </c>
      <c r="L34" s="39" t="s">
        <v>19</v>
      </c>
      <c r="M34" s="41">
        <f>P43</f>
        <v>2</v>
      </c>
      <c r="N34" s="177">
        <f>SUM(L35,F35,C35)</f>
        <v>6</v>
      </c>
      <c r="O34" s="177">
        <f>SUM(B34,E34,K34)</f>
        <v>5</v>
      </c>
      <c r="P34" s="177">
        <f>SUM(D34,G34,M34)</f>
        <v>2</v>
      </c>
      <c r="Q34" s="171">
        <f>$O$34-$P$34</f>
        <v>3</v>
      </c>
      <c r="R34" s="171">
        <v>2</v>
      </c>
    </row>
    <row r="35" spans="1:18" ht="16.5" customHeight="1" thickBot="1">
      <c r="A35" s="176"/>
      <c r="B35" s="42" t="s">
        <v>5</v>
      </c>
      <c r="C35" s="37">
        <v>3</v>
      </c>
      <c r="D35" s="43"/>
      <c r="E35" s="42" t="s">
        <v>5</v>
      </c>
      <c r="F35" s="37">
        <v>3</v>
      </c>
      <c r="G35" s="43"/>
      <c r="H35" s="182"/>
      <c r="I35" s="183"/>
      <c r="J35" s="183"/>
      <c r="K35" s="42" t="s">
        <v>5</v>
      </c>
      <c r="L35" s="37">
        <v>0</v>
      </c>
      <c r="M35" s="44"/>
      <c r="N35" s="178"/>
      <c r="O35" s="178"/>
      <c r="P35" s="178"/>
      <c r="Q35" s="172"/>
      <c r="R35" s="172"/>
    </row>
    <row r="36" spans="1:18" ht="16.5" customHeight="1" thickBot="1">
      <c r="A36" s="175" t="str">
        <f>$K$29</f>
        <v>芥川Ｊｒ．ドリームス</v>
      </c>
      <c r="B36" s="38">
        <f>G49</f>
        <v>1</v>
      </c>
      <c r="C36" s="39" t="s">
        <v>19</v>
      </c>
      <c r="D36" s="40">
        <f>E49</f>
        <v>1</v>
      </c>
      <c r="E36" s="38">
        <f>P46</f>
        <v>2</v>
      </c>
      <c r="F36" s="39" t="s">
        <v>19</v>
      </c>
      <c r="G36" s="40">
        <f>N46</f>
        <v>1</v>
      </c>
      <c r="H36" s="38">
        <f>P43</f>
        <v>2</v>
      </c>
      <c r="I36" s="39" t="s">
        <v>19</v>
      </c>
      <c r="J36" s="40">
        <f>N43</f>
        <v>0</v>
      </c>
      <c r="K36" s="179"/>
      <c r="L36" s="180"/>
      <c r="M36" s="180"/>
      <c r="N36" s="177">
        <f>SUM(I37,F37,C37)</f>
        <v>7</v>
      </c>
      <c r="O36" s="177">
        <f>SUM(B36,E36,H36)</f>
        <v>5</v>
      </c>
      <c r="P36" s="177">
        <f>SUM(D36,G36,J36)</f>
        <v>2</v>
      </c>
      <c r="Q36" s="171">
        <f>$O$36-$P$36</f>
        <v>3</v>
      </c>
      <c r="R36" s="171">
        <v>1</v>
      </c>
    </row>
    <row r="37" spans="1:18" ht="16.5" customHeight="1" thickBot="1">
      <c r="A37" s="176"/>
      <c r="B37" s="42" t="s">
        <v>5</v>
      </c>
      <c r="C37" s="37">
        <v>1</v>
      </c>
      <c r="D37" s="43"/>
      <c r="E37" s="42" t="s">
        <v>5</v>
      </c>
      <c r="F37" s="37">
        <v>3</v>
      </c>
      <c r="G37" s="43"/>
      <c r="H37" s="42" t="s">
        <v>5</v>
      </c>
      <c r="I37" s="37">
        <v>3</v>
      </c>
      <c r="J37" s="43"/>
      <c r="K37" s="182"/>
      <c r="L37" s="183"/>
      <c r="M37" s="183"/>
      <c r="N37" s="178"/>
      <c r="O37" s="178"/>
      <c r="P37" s="178"/>
      <c r="Q37" s="172"/>
      <c r="R37" s="172"/>
    </row>
    <row r="38" ht="16.5" customHeight="1"/>
    <row r="39" ht="16.5" customHeight="1" thickBot="1"/>
    <row r="40" spans="1:20" ht="16.5" customHeight="1" thickBot="1">
      <c r="A40" s="150" t="s">
        <v>6</v>
      </c>
      <c r="B40" s="151"/>
      <c r="C40" s="147" t="s">
        <v>12</v>
      </c>
      <c r="D40" s="148"/>
      <c r="E40" s="148"/>
      <c r="F40" s="148"/>
      <c r="G40" s="148"/>
      <c r="H40" s="148"/>
      <c r="I40" s="149"/>
      <c r="J40" s="152" t="s">
        <v>131</v>
      </c>
      <c r="K40" s="153"/>
      <c r="L40" s="147" t="s">
        <v>13</v>
      </c>
      <c r="M40" s="148"/>
      <c r="N40" s="148"/>
      <c r="O40" s="148"/>
      <c r="P40" s="148"/>
      <c r="Q40" s="148"/>
      <c r="R40" s="149"/>
      <c r="S40" s="152" t="s">
        <v>131</v>
      </c>
      <c r="T40" s="153"/>
    </row>
    <row r="41" spans="1:20" ht="16.5" customHeight="1">
      <c r="A41" s="188" t="s">
        <v>14</v>
      </c>
      <c r="B41" s="189"/>
      <c r="C41" s="145" t="str">
        <f>$B$5</f>
        <v>太子ＦＣ Ｊｒ．A</v>
      </c>
      <c r="D41" s="190"/>
      <c r="E41" s="95">
        <v>0</v>
      </c>
      <c r="F41" s="96" t="s">
        <v>19</v>
      </c>
      <c r="G41" s="95">
        <v>0</v>
      </c>
      <c r="H41" s="190" t="str">
        <f>$E$5</f>
        <v>播磨ＳＣ</v>
      </c>
      <c r="I41" s="191"/>
      <c r="J41" s="145" t="s">
        <v>273</v>
      </c>
      <c r="K41" s="191"/>
      <c r="L41" s="145" t="str">
        <f>$H$5</f>
        <v>Ｍ．ＳＥＲＩＯ ＦＣ</v>
      </c>
      <c r="M41" s="190"/>
      <c r="N41" s="95">
        <v>5</v>
      </c>
      <c r="O41" s="96" t="s">
        <v>19</v>
      </c>
      <c r="P41" s="95">
        <v>0</v>
      </c>
      <c r="Q41" s="190" t="str">
        <f>$K$5</f>
        <v>泉大津ＪＦＣ・α</v>
      </c>
      <c r="R41" s="191"/>
      <c r="S41" s="145" t="s">
        <v>175</v>
      </c>
      <c r="T41" s="191"/>
    </row>
    <row r="42" spans="1:20" ht="16.5" customHeight="1">
      <c r="A42" s="154" t="s">
        <v>15</v>
      </c>
      <c r="B42" s="146"/>
      <c r="C42" s="143" t="str">
        <f>$B$17</f>
        <v>武庫ＪＳＣ・マイティ</v>
      </c>
      <c r="D42" s="144"/>
      <c r="E42" s="97">
        <v>0</v>
      </c>
      <c r="F42" s="98" t="s">
        <v>19</v>
      </c>
      <c r="G42" s="97">
        <v>1</v>
      </c>
      <c r="H42" s="144" t="str">
        <f>$E$17</f>
        <v>三樹平田ＳＣ・６Ａ</v>
      </c>
      <c r="I42" s="192"/>
      <c r="J42" s="200" t="s">
        <v>176</v>
      </c>
      <c r="K42" s="201"/>
      <c r="L42" s="143" t="str">
        <f>$H$17</f>
        <v>マリノＦＣ</v>
      </c>
      <c r="M42" s="144"/>
      <c r="N42" s="97">
        <v>2</v>
      </c>
      <c r="O42" s="98" t="s">
        <v>19</v>
      </c>
      <c r="P42" s="97">
        <v>0</v>
      </c>
      <c r="Q42" s="144" t="str">
        <f>$K$17</f>
        <v>河南ＳＣ</v>
      </c>
      <c r="R42" s="192"/>
      <c r="S42" s="200" t="s">
        <v>177</v>
      </c>
      <c r="T42" s="201"/>
    </row>
    <row r="43" spans="1:20" ht="16.5" customHeight="1">
      <c r="A43" s="154" t="s">
        <v>16</v>
      </c>
      <c r="B43" s="146"/>
      <c r="C43" s="143" t="str">
        <f>$B$29</f>
        <v>ＦＣ御国野エイムスター</v>
      </c>
      <c r="D43" s="144"/>
      <c r="E43" s="97">
        <v>1</v>
      </c>
      <c r="F43" s="98" t="s">
        <v>19</v>
      </c>
      <c r="G43" s="97">
        <v>1</v>
      </c>
      <c r="H43" s="144" t="str">
        <f>$E$29</f>
        <v>平岡北ＳＣ・フラメンゴ</v>
      </c>
      <c r="I43" s="192"/>
      <c r="J43" s="200" t="s">
        <v>178</v>
      </c>
      <c r="K43" s="201"/>
      <c r="L43" s="143" t="str">
        <f>$H$29</f>
        <v>多田少年ＳＣ</v>
      </c>
      <c r="M43" s="144"/>
      <c r="N43" s="97">
        <v>0</v>
      </c>
      <c r="O43" s="98" t="s">
        <v>19</v>
      </c>
      <c r="P43" s="97">
        <v>2</v>
      </c>
      <c r="Q43" s="144" t="str">
        <f>$K$29</f>
        <v>芥川Ｊｒ．ドリームス</v>
      </c>
      <c r="R43" s="192"/>
      <c r="S43" s="200" t="s">
        <v>179</v>
      </c>
      <c r="T43" s="201"/>
    </row>
    <row r="44" spans="1:20" ht="16.5" customHeight="1">
      <c r="A44" s="154" t="s">
        <v>7</v>
      </c>
      <c r="B44" s="146"/>
      <c r="C44" s="143" t="str">
        <f>$B$5</f>
        <v>太子ＦＣ Ｊｒ．A</v>
      </c>
      <c r="D44" s="144"/>
      <c r="E44" s="97">
        <v>3</v>
      </c>
      <c r="F44" s="98" t="s">
        <v>19</v>
      </c>
      <c r="G44" s="97">
        <v>4</v>
      </c>
      <c r="H44" s="144" t="str">
        <f>$H$5</f>
        <v>Ｍ．ＳＥＲＩＯ ＦＣ</v>
      </c>
      <c r="I44" s="192"/>
      <c r="J44" s="143" t="s">
        <v>180</v>
      </c>
      <c r="K44" s="192"/>
      <c r="L44" s="143" t="str">
        <f>$E$5</f>
        <v>播磨ＳＣ</v>
      </c>
      <c r="M44" s="144"/>
      <c r="N44" s="97">
        <v>3</v>
      </c>
      <c r="O44" s="98" t="s">
        <v>19</v>
      </c>
      <c r="P44" s="97">
        <v>0</v>
      </c>
      <c r="Q44" s="144" t="str">
        <f>$K$5</f>
        <v>泉大津ＪＦＣ・α</v>
      </c>
      <c r="R44" s="192"/>
      <c r="S44" s="143" t="s">
        <v>181</v>
      </c>
      <c r="T44" s="192"/>
    </row>
    <row r="45" spans="1:20" ht="16.5" customHeight="1">
      <c r="A45" s="154" t="s">
        <v>8</v>
      </c>
      <c r="B45" s="146"/>
      <c r="C45" s="143" t="str">
        <f>$B$17</f>
        <v>武庫ＪＳＣ・マイティ</v>
      </c>
      <c r="D45" s="144"/>
      <c r="E45" s="97">
        <v>0</v>
      </c>
      <c r="F45" s="98" t="s">
        <v>19</v>
      </c>
      <c r="G45" s="97">
        <v>2</v>
      </c>
      <c r="H45" s="144" t="str">
        <f>$H$17</f>
        <v>マリノＦＣ</v>
      </c>
      <c r="I45" s="192"/>
      <c r="J45" s="143" t="s">
        <v>182</v>
      </c>
      <c r="K45" s="192"/>
      <c r="L45" s="143" t="str">
        <f>$E$17</f>
        <v>三樹平田ＳＣ・６Ａ</v>
      </c>
      <c r="M45" s="144"/>
      <c r="N45" s="97">
        <v>3</v>
      </c>
      <c r="O45" s="98" t="s">
        <v>19</v>
      </c>
      <c r="P45" s="97">
        <v>1</v>
      </c>
      <c r="Q45" s="144" t="str">
        <f>$K$17</f>
        <v>河南ＳＣ</v>
      </c>
      <c r="R45" s="192"/>
      <c r="S45" s="143" t="s">
        <v>183</v>
      </c>
      <c r="T45" s="192"/>
    </row>
    <row r="46" spans="1:20" ht="16.5" customHeight="1">
      <c r="A46" s="154" t="s">
        <v>9</v>
      </c>
      <c r="B46" s="146"/>
      <c r="C46" s="143" t="str">
        <f>$B$29</f>
        <v>ＦＣ御国野エイムスター</v>
      </c>
      <c r="D46" s="144"/>
      <c r="E46" s="97">
        <v>0</v>
      </c>
      <c r="F46" s="98" t="s">
        <v>19</v>
      </c>
      <c r="G46" s="97">
        <v>2</v>
      </c>
      <c r="H46" s="144" t="str">
        <f>$H$29</f>
        <v>多田少年ＳＣ</v>
      </c>
      <c r="I46" s="192"/>
      <c r="J46" s="193" t="s">
        <v>184</v>
      </c>
      <c r="K46" s="194"/>
      <c r="L46" s="143" t="str">
        <f>$E$29</f>
        <v>平岡北ＳＣ・フラメンゴ</v>
      </c>
      <c r="M46" s="144"/>
      <c r="N46" s="97">
        <v>1</v>
      </c>
      <c r="O46" s="98" t="s">
        <v>19</v>
      </c>
      <c r="P46" s="97">
        <v>2</v>
      </c>
      <c r="Q46" s="144" t="str">
        <f>$K$29</f>
        <v>芥川Ｊｒ．ドリームス</v>
      </c>
      <c r="R46" s="192"/>
      <c r="S46" s="193" t="s">
        <v>185</v>
      </c>
      <c r="T46" s="194"/>
    </row>
    <row r="47" spans="1:20" ht="16.5" customHeight="1">
      <c r="A47" s="154" t="s">
        <v>10</v>
      </c>
      <c r="B47" s="146"/>
      <c r="C47" s="143" t="str">
        <f>$B$5</f>
        <v>太子ＦＣ Ｊｒ．A</v>
      </c>
      <c r="D47" s="144"/>
      <c r="E47" s="97">
        <v>5</v>
      </c>
      <c r="F47" s="98" t="s">
        <v>19</v>
      </c>
      <c r="G47" s="97">
        <v>0</v>
      </c>
      <c r="H47" s="144" t="str">
        <f>$K$5</f>
        <v>泉大津ＪＦＣ・α</v>
      </c>
      <c r="I47" s="192"/>
      <c r="J47" s="195" t="s">
        <v>186</v>
      </c>
      <c r="K47" s="196"/>
      <c r="L47" s="143" t="str">
        <f>$E$5</f>
        <v>播磨ＳＣ</v>
      </c>
      <c r="M47" s="144"/>
      <c r="N47" s="97">
        <v>0</v>
      </c>
      <c r="O47" s="98" t="s">
        <v>31</v>
      </c>
      <c r="P47" s="97">
        <v>1</v>
      </c>
      <c r="Q47" s="144" t="str">
        <f>$H$5</f>
        <v>Ｍ．ＳＥＲＩＯ ＦＣ</v>
      </c>
      <c r="R47" s="192"/>
      <c r="S47" s="195" t="s">
        <v>187</v>
      </c>
      <c r="T47" s="196"/>
    </row>
    <row r="48" spans="1:20" ht="16.5" customHeight="1">
      <c r="A48" s="154" t="s">
        <v>11</v>
      </c>
      <c r="B48" s="146"/>
      <c r="C48" s="143" t="str">
        <f>$B$17</f>
        <v>武庫ＪＳＣ・マイティ</v>
      </c>
      <c r="D48" s="144"/>
      <c r="E48" s="97">
        <v>0</v>
      </c>
      <c r="F48" s="98" t="s">
        <v>19</v>
      </c>
      <c r="G48" s="97">
        <v>1</v>
      </c>
      <c r="H48" s="144" t="str">
        <f>$K$17</f>
        <v>河南ＳＣ</v>
      </c>
      <c r="I48" s="192"/>
      <c r="J48" s="195" t="s">
        <v>188</v>
      </c>
      <c r="K48" s="196"/>
      <c r="L48" s="143" t="str">
        <f>$E$17</f>
        <v>三樹平田ＳＣ・６Ａ</v>
      </c>
      <c r="M48" s="144"/>
      <c r="N48" s="97">
        <v>2</v>
      </c>
      <c r="O48" s="98" t="s">
        <v>19</v>
      </c>
      <c r="P48" s="97">
        <v>0</v>
      </c>
      <c r="Q48" s="144" t="str">
        <f>$H$17</f>
        <v>マリノＦＣ</v>
      </c>
      <c r="R48" s="192"/>
      <c r="S48" s="195" t="s">
        <v>189</v>
      </c>
      <c r="T48" s="196"/>
    </row>
    <row r="49" spans="1:20" ht="16.5" customHeight="1" thickBot="1">
      <c r="A49" s="169" t="s">
        <v>21</v>
      </c>
      <c r="B49" s="170"/>
      <c r="C49" s="198" t="str">
        <f>$B$29</f>
        <v>ＦＣ御国野エイムスター</v>
      </c>
      <c r="D49" s="199"/>
      <c r="E49" s="99">
        <v>1</v>
      </c>
      <c r="F49" s="100" t="s">
        <v>19</v>
      </c>
      <c r="G49" s="99">
        <v>1</v>
      </c>
      <c r="H49" s="199" t="str">
        <f>$K$29</f>
        <v>芥川Ｊｒ．ドリームス</v>
      </c>
      <c r="I49" s="206"/>
      <c r="J49" s="202" t="s">
        <v>190</v>
      </c>
      <c r="K49" s="203"/>
      <c r="L49" s="198" t="str">
        <f>$E$29</f>
        <v>平岡北ＳＣ・フラメンゴ</v>
      </c>
      <c r="M49" s="199"/>
      <c r="N49" s="99">
        <v>0</v>
      </c>
      <c r="O49" s="100" t="s">
        <v>19</v>
      </c>
      <c r="P49" s="99">
        <v>3</v>
      </c>
      <c r="Q49" s="199" t="str">
        <f>$H$29</f>
        <v>多田少年ＳＣ</v>
      </c>
      <c r="R49" s="206"/>
      <c r="S49" s="202" t="s">
        <v>191</v>
      </c>
      <c r="T49" s="203"/>
    </row>
    <row r="50" spans="1:20" ht="16.5" customHeight="1">
      <c r="A50" s="102"/>
      <c r="B50" s="102"/>
      <c r="C50" s="102"/>
      <c r="D50" s="102"/>
      <c r="E50" s="41"/>
      <c r="F50" s="39"/>
      <c r="G50" s="41"/>
      <c r="H50" s="102"/>
      <c r="I50" s="102"/>
      <c r="J50" s="103"/>
      <c r="K50" s="103"/>
      <c r="L50" s="102"/>
      <c r="M50" s="102"/>
      <c r="N50" s="41"/>
      <c r="O50" s="39"/>
      <c r="P50" s="39"/>
      <c r="Q50" s="102"/>
      <c r="R50" s="102"/>
      <c r="S50" s="103"/>
      <c r="T50" s="103"/>
    </row>
    <row r="51" spans="1:20" ht="14.25">
      <c r="A51" s="207" t="s">
        <v>287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</row>
  </sheetData>
  <sheetProtection/>
  <mergeCells count="171">
    <mergeCell ref="A51:T51"/>
    <mergeCell ref="S48:T48"/>
    <mergeCell ref="S49:T49"/>
    <mergeCell ref="J48:K48"/>
    <mergeCell ref="J49:K49"/>
    <mergeCell ref="H48:I48"/>
    <mergeCell ref="H49:I49"/>
    <mergeCell ref="C48:D48"/>
    <mergeCell ref="C49:D49"/>
    <mergeCell ref="Q48:R48"/>
    <mergeCell ref="S40:T40"/>
    <mergeCell ref="S41:T41"/>
    <mergeCell ref="S42:T42"/>
    <mergeCell ref="S43:T43"/>
    <mergeCell ref="J46:K46"/>
    <mergeCell ref="J47:K47"/>
    <mergeCell ref="S44:T44"/>
    <mergeCell ref="S45:T45"/>
    <mergeCell ref="S46:T46"/>
    <mergeCell ref="S47:T47"/>
    <mergeCell ref="Q47:R47"/>
    <mergeCell ref="J40:K40"/>
    <mergeCell ref="J41:K41"/>
    <mergeCell ref="J42:K42"/>
    <mergeCell ref="J43:K43"/>
    <mergeCell ref="C41:D41"/>
    <mergeCell ref="A49:B49"/>
    <mergeCell ref="R6:R7"/>
    <mergeCell ref="R8:R9"/>
    <mergeCell ref="R10:R11"/>
    <mergeCell ref="Q8:Q9"/>
    <mergeCell ref="Q10:Q11"/>
    <mergeCell ref="Q6:Q7"/>
    <mergeCell ref="A20:A21"/>
    <mergeCell ref="E8:G9"/>
    <mergeCell ref="A1:G1"/>
    <mergeCell ref="A48:B48"/>
    <mergeCell ref="E20:G21"/>
    <mergeCell ref="A4:B4"/>
    <mergeCell ref="A2:G2"/>
    <mergeCell ref="A32:A33"/>
    <mergeCell ref="E32:G33"/>
    <mergeCell ref="A36:A37"/>
    <mergeCell ref="A46:B46"/>
    <mergeCell ref="A34:A35"/>
    <mergeCell ref="K5:M5"/>
    <mergeCell ref="A10:A11"/>
    <mergeCell ref="B6:D7"/>
    <mergeCell ref="B5:D5"/>
    <mergeCell ref="E5:G5"/>
    <mergeCell ref="H10:J11"/>
    <mergeCell ref="A6:A7"/>
    <mergeCell ref="H5:J5"/>
    <mergeCell ref="A8:A9"/>
    <mergeCell ref="M2:Q2"/>
    <mergeCell ref="E17:G17"/>
    <mergeCell ref="A22:A23"/>
    <mergeCell ref="E29:G29"/>
    <mergeCell ref="H17:J17"/>
    <mergeCell ref="A18:A19"/>
    <mergeCell ref="B18:D19"/>
    <mergeCell ref="H22:J23"/>
    <mergeCell ref="A24:A25"/>
    <mergeCell ref="K12:M13"/>
    <mergeCell ref="R12:R13"/>
    <mergeCell ref="R18:R19"/>
    <mergeCell ref="R20:R21"/>
    <mergeCell ref="Q18:Q19"/>
    <mergeCell ref="Q20:Q21"/>
    <mergeCell ref="Q32:Q33"/>
    <mergeCell ref="R32:R33"/>
    <mergeCell ref="K17:M17"/>
    <mergeCell ref="K29:M29"/>
    <mergeCell ref="P24:P25"/>
    <mergeCell ref="P18:P19"/>
    <mergeCell ref="P20:P21"/>
    <mergeCell ref="O32:O33"/>
    <mergeCell ref="P32:P33"/>
    <mergeCell ref="K24:M25"/>
    <mergeCell ref="N32:N33"/>
    <mergeCell ref="A30:A31"/>
    <mergeCell ref="B30:D31"/>
    <mergeCell ref="O18:O19"/>
    <mergeCell ref="O20:O21"/>
    <mergeCell ref="O22:O23"/>
    <mergeCell ref="N24:N25"/>
    <mergeCell ref="O24:O25"/>
    <mergeCell ref="N18:N19"/>
    <mergeCell ref="N20:N21"/>
    <mergeCell ref="N30:N31"/>
    <mergeCell ref="O30:O31"/>
    <mergeCell ref="Q12:Q13"/>
    <mergeCell ref="P30:P31"/>
    <mergeCell ref="P22:P23"/>
    <mergeCell ref="Q24:Q25"/>
    <mergeCell ref="Q22:Q23"/>
    <mergeCell ref="N22:N23"/>
    <mergeCell ref="O6:O7"/>
    <mergeCell ref="P6:P7"/>
    <mergeCell ref="O8:O9"/>
    <mergeCell ref="P8:P9"/>
    <mergeCell ref="O10:O11"/>
    <mergeCell ref="P10:P11"/>
    <mergeCell ref="Q34:Q35"/>
    <mergeCell ref="R34:R35"/>
    <mergeCell ref="O12:O13"/>
    <mergeCell ref="P12:P13"/>
    <mergeCell ref="Q30:Q31"/>
    <mergeCell ref="R22:R23"/>
    <mergeCell ref="R24:R25"/>
    <mergeCell ref="R30:R31"/>
    <mergeCell ref="Q36:Q37"/>
    <mergeCell ref="R36:R37"/>
    <mergeCell ref="K36:M37"/>
    <mergeCell ref="N34:N35"/>
    <mergeCell ref="O34:O35"/>
    <mergeCell ref="P34:P35"/>
    <mergeCell ref="N36:N37"/>
    <mergeCell ref="O36:O37"/>
    <mergeCell ref="P36:P37"/>
    <mergeCell ref="N6:N7"/>
    <mergeCell ref="N8:N9"/>
    <mergeCell ref="N10:N11"/>
    <mergeCell ref="N12:N13"/>
    <mergeCell ref="H34:J35"/>
    <mergeCell ref="A12:A13"/>
    <mergeCell ref="A28:B28"/>
    <mergeCell ref="B29:D29"/>
    <mergeCell ref="H29:J29"/>
    <mergeCell ref="A16:B16"/>
    <mergeCell ref="B17:D17"/>
    <mergeCell ref="C44:D44"/>
    <mergeCell ref="A47:B47"/>
    <mergeCell ref="A43:B43"/>
    <mergeCell ref="A44:B44"/>
    <mergeCell ref="A45:B45"/>
    <mergeCell ref="C45:D45"/>
    <mergeCell ref="C46:D46"/>
    <mergeCell ref="C47:D47"/>
    <mergeCell ref="A41:B41"/>
    <mergeCell ref="A42:B42"/>
    <mergeCell ref="H46:I46"/>
    <mergeCell ref="H47:I47"/>
    <mergeCell ref="H41:I41"/>
    <mergeCell ref="H42:I42"/>
    <mergeCell ref="H43:I43"/>
    <mergeCell ref="H44:I44"/>
    <mergeCell ref="C42:D42"/>
    <mergeCell ref="C43:D43"/>
    <mergeCell ref="H45:I45"/>
    <mergeCell ref="L41:M41"/>
    <mergeCell ref="L42:M42"/>
    <mergeCell ref="L43:M43"/>
    <mergeCell ref="L44:M44"/>
    <mergeCell ref="J44:K44"/>
    <mergeCell ref="J45:K45"/>
    <mergeCell ref="Q49:R49"/>
    <mergeCell ref="L45:M45"/>
    <mergeCell ref="L46:M46"/>
    <mergeCell ref="L47:M47"/>
    <mergeCell ref="L48:M48"/>
    <mergeCell ref="A40:B40"/>
    <mergeCell ref="C40:I40"/>
    <mergeCell ref="L40:R40"/>
    <mergeCell ref="L49:M49"/>
    <mergeCell ref="Q41:R41"/>
    <mergeCell ref="Q42:R42"/>
    <mergeCell ref="Q43:R43"/>
    <mergeCell ref="Q44:R44"/>
    <mergeCell ref="Q45:R45"/>
    <mergeCell ref="Q46:R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9">
      <selection activeCell="L17" sqref="L17"/>
    </sheetView>
  </sheetViews>
  <sheetFormatPr defaultColWidth="13.625" defaultRowHeight="36.75" customHeight="1"/>
  <cols>
    <col min="1" max="1" width="10.625" style="33" customWidth="1"/>
    <col min="2" max="25" width="4.75390625" style="33" customWidth="1"/>
    <col min="26" max="16384" width="13.625" style="33" customWidth="1"/>
  </cols>
  <sheetData>
    <row r="1" spans="1:21" ht="16.5" customHeight="1">
      <c r="A1" s="186" t="s">
        <v>35</v>
      </c>
      <c r="B1" s="186"/>
      <c r="C1" s="186"/>
      <c r="D1" s="186"/>
      <c r="E1" s="186"/>
      <c r="F1" s="186"/>
      <c r="G1" s="18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6.5" customHeight="1">
      <c r="A2" s="186" t="s">
        <v>207</v>
      </c>
      <c r="B2" s="186"/>
      <c r="C2" s="186"/>
      <c r="D2" s="186"/>
      <c r="E2" s="186"/>
      <c r="F2" s="186"/>
      <c r="G2" s="186"/>
      <c r="H2" s="36"/>
      <c r="M2" s="221"/>
      <c r="N2" s="221"/>
      <c r="O2" s="221"/>
      <c r="P2" s="221"/>
      <c r="Q2" s="221"/>
      <c r="R2" s="221"/>
      <c r="S2" s="221"/>
      <c r="T2" s="221"/>
      <c r="U2" s="221"/>
    </row>
    <row r="3" spans="1:5" ht="16.5" customHeight="1">
      <c r="A3" s="222" t="s">
        <v>194</v>
      </c>
      <c r="B3" s="222"/>
      <c r="C3" s="222"/>
      <c r="D3" s="222"/>
      <c r="E3" s="36"/>
    </row>
    <row r="4" spans="1:5" ht="16.5" customHeight="1" thickBot="1">
      <c r="A4" s="186" t="s">
        <v>192</v>
      </c>
      <c r="B4" s="186"/>
      <c r="C4" s="36"/>
      <c r="D4" s="36"/>
      <c r="E4" s="36"/>
    </row>
    <row r="5" spans="1:24" ht="16.5" customHeight="1" thickBot="1">
      <c r="A5" s="37"/>
      <c r="B5" s="173" t="s">
        <v>33</v>
      </c>
      <c r="C5" s="174"/>
      <c r="D5" s="185"/>
      <c r="E5" s="173" t="s">
        <v>96</v>
      </c>
      <c r="F5" s="174"/>
      <c r="G5" s="185"/>
      <c r="H5" s="173" t="s">
        <v>97</v>
      </c>
      <c r="I5" s="174"/>
      <c r="J5" s="174"/>
      <c r="K5" s="173" t="s">
        <v>99</v>
      </c>
      <c r="L5" s="174"/>
      <c r="M5" s="185"/>
      <c r="N5" s="173" t="s">
        <v>95</v>
      </c>
      <c r="O5" s="174"/>
      <c r="P5" s="185"/>
      <c r="Q5" s="173" t="s">
        <v>98</v>
      </c>
      <c r="R5" s="174"/>
      <c r="S5" s="185"/>
      <c r="T5" s="34" t="s">
        <v>0</v>
      </c>
      <c r="U5" s="34" t="s">
        <v>1</v>
      </c>
      <c r="V5" s="34" t="s">
        <v>2</v>
      </c>
      <c r="W5" s="34" t="s">
        <v>3</v>
      </c>
      <c r="X5" s="34" t="s">
        <v>4</v>
      </c>
    </row>
    <row r="6" spans="1:24" ht="16.5" customHeight="1" thickBot="1">
      <c r="A6" s="175" t="str">
        <f>$B$5</f>
        <v>高砂レッドスター</v>
      </c>
      <c r="B6" s="179"/>
      <c r="C6" s="180"/>
      <c r="D6" s="181"/>
      <c r="E6" s="38">
        <v>2</v>
      </c>
      <c r="F6" s="39" t="s">
        <v>19</v>
      </c>
      <c r="G6" s="40">
        <v>0</v>
      </c>
      <c r="H6" s="38">
        <v>2</v>
      </c>
      <c r="I6" s="39" t="s">
        <v>19</v>
      </c>
      <c r="J6" s="41">
        <v>0</v>
      </c>
      <c r="K6" s="38">
        <v>1</v>
      </c>
      <c r="L6" s="39" t="s">
        <v>19</v>
      </c>
      <c r="M6" s="40">
        <v>0</v>
      </c>
      <c r="N6" s="41">
        <v>3</v>
      </c>
      <c r="O6" s="41" t="s">
        <v>31</v>
      </c>
      <c r="P6" s="40">
        <v>3</v>
      </c>
      <c r="Q6" s="215"/>
      <c r="R6" s="216"/>
      <c r="S6" s="217"/>
      <c r="T6" s="177">
        <f>SUM(L7,I7,F7,O7)</f>
        <v>10</v>
      </c>
      <c r="U6" s="177">
        <f>SUM(E6,H6,K6,N6)</f>
        <v>8</v>
      </c>
      <c r="V6" s="177">
        <f>SUM(M6,J6,G6,P6)</f>
        <v>3</v>
      </c>
      <c r="W6" s="171">
        <f>U6-V6</f>
        <v>5</v>
      </c>
      <c r="X6" s="171">
        <v>2</v>
      </c>
    </row>
    <row r="7" spans="1:24" ht="16.5" customHeight="1" thickBot="1">
      <c r="A7" s="176"/>
      <c r="B7" s="182"/>
      <c r="C7" s="183"/>
      <c r="D7" s="184"/>
      <c r="E7" s="42" t="s">
        <v>5</v>
      </c>
      <c r="F7" s="37">
        <v>3</v>
      </c>
      <c r="G7" s="43"/>
      <c r="H7" s="42" t="s">
        <v>5</v>
      </c>
      <c r="I7" s="37">
        <v>3</v>
      </c>
      <c r="J7" s="44"/>
      <c r="K7" s="42" t="s">
        <v>5</v>
      </c>
      <c r="L7" s="37">
        <v>3</v>
      </c>
      <c r="M7" s="43"/>
      <c r="N7" s="42" t="s">
        <v>5</v>
      </c>
      <c r="O7" s="37">
        <v>1</v>
      </c>
      <c r="P7" s="43"/>
      <c r="Q7" s="218"/>
      <c r="R7" s="219"/>
      <c r="S7" s="220"/>
      <c r="T7" s="178"/>
      <c r="U7" s="178"/>
      <c r="V7" s="178"/>
      <c r="W7" s="172"/>
      <c r="X7" s="172"/>
    </row>
    <row r="8" spans="1:24" ht="16.5" customHeight="1" thickBot="1">
      <c r="A8" s="175" t="str">
        <f>$E$5</f>
        <v>ルゼル羞恥心</v>
      </c>
      <c r="B8" s="38">
        <v>0</v>
      </c>
      <c r="C8" s="39" t="s">
        <v>19</v>
      </c>
      <c r="D8" s="40">
        <v>2</v>
      </c>
      <c r="E8" s="179"/>
      <c r="F8" s="180"/>
      <c r="G8" s="181"/>
      <c r="H8" s="38">
        <v>1</v>
      </c>
      <c r="I8" s="39" t="s">
        <v>19</v>
      </c>
      <c r="J8" s="41">
        <v>0</v>
      </c>
      <c r="K8" s="38">
        <v>2</v>
      </c>
      <c r="L8" s="39" t="s">
        <v>19</v>
      </c>
      <c r="M8" s="40">
        <v>1</v>
      </c>
      <c r="N8" s="215"/>
      <c r="O8" s="216"/>
      <c r="P8" s="217"/>
      <c r="Q8" s="41">
        <v>1</v>
      </c>
      <c r="R8" s="41" t="s">
        <v>31</v>
      </c>
      <c r="S8" s="41">
        <v>2</v>
      </c>
      <c r="T8" s="177">
        <f>SUM(L9,I9,C9,R9)</f>
        <v>6</v>
      </c>
      <c r="U8" s="177">
        <f>SUM(B8,H8,K8,Q8)</f>
        <v>4</v>
      </c>
      <c r="V8" s="177">
        <f>SUM(D8,J8,M8,S8)</f>
        <v>5</v>
      </c>
      <c r="W8" s="171">
        <f>U8-V8</f>
        <v>-1</v>
      </c>
      <c r="X8" s="171">
        <v>3</v>
      </c>
    </row>
    <row r="9" spans="1:24" ht="16.5" customHeight="1" thickBot="1">
      <c r="A9" s="176"/>
      <c r="B9" s="42" t="s">
        <v>5</v>
      </c>
      <c r="C9" s="37">
        <v>0</v>
      </c>
      <c r="D9" s="43"/>
      <c r="E9" s="182"/>
      <c r="F9" s="183"/>
      <c r="G9" s="184"/>
      <c r="H9" s="42" t="s">
        <v>5</v>
      </c>
      <c r="I9" s="37">
        <v>3</v>
      </c>
      <c r="J9" s="44" t="s">
        <v>48</v>
      </c>
      <c r="K9" s="42" t="s">
        <v>5</v>
      </c>
      <c r="L9" s="37">
        <v>3</v>
      </c>
      <c r="M9" s="43"/>
      <c r="N9" s="218"/>
      <c r="O9" s="219"/>
      <c r="P9" s="220"/>
      <c r="Q9" s="42" t="s">
        <v>5</v>
      </c>
      <c r="R9" s="37">
        <v>0</v>
      </c>
      <c r="S9" s="44"/>
      <c r="T9" s="178"/>
      <c r="U9" s="178"/>
      <c r="V9" s="178"/>
      <c r="W9" s="172"/>
      <c r="X9" s="172"/>
    </row>
    <row r="10" spans="1:24" ht="16.5" customHeight="1" thickBot="1">
      <c r="A10" s="175" t="str">
        <f>$H$5</f>
        <v>伊丹ＦＣ　Ｊｒ．</v>
      </c>
      <c r="B10" s="38">
        <v>0</v>
      </c>
      <c r="C10" s="39" t="s">
        <v>19</v>
      </c>
      <c r="D10" s="40">
        <v>2</v>
      </c>
      <c r="E10" s="38">
        <v>0</v>
      </c>
      <c r="F10" s="39" t="s">
        <v>19</v>
      </c>
      <c r="G10" s="40">
        <v>1</v>
      </c>
      <c r="H10" s="179"/>
      <c r="I10" s="180"/>
      <c r="J10" s="180"/>
      <c r="K10" s="215"/>
      <c r="L10" s="216"/>
      <c r="M10" s="217"/>
      <c r="N10" s="41">
        <v>1</v>
      </c>
      <c r="O10" s="41" t="s">
        <v>31</v>
      </c>
      <c r="P10" s="40">
        <v>3</v>
      </c>
      <c r="Q10" s="41">
        <v>2</v>
      </c>
      <c r="R10" s="41" t="s">
        <v>31</v>
      </c>
      <c r="S10" s="41">
        <v>1</v>
      </c>
      <c r="T10" s="177">
        <f>SUM(,F11,C11,O11,R11)</f>
        <v>3</v>
      </c>
      <c r="U10" s="177">
        <f>SUM(B10,E10,N10,Q10)</f>
        <v>3</v>
      </c>
      <c r="V10" s="177">
        <f>SUM(G10,D10,P10,S10)</f>
        <v>7</v>
      </c>
      <c r="W10" s="171">
        <f>U10-V10</f>
        <v>-4</v>
      </c>
      <c r="X10" s="171">
        <v>5</v>
      </c>
    </row>
    <row r="11" spans="1:24" ht="16.5" customHeight="1" thickBot="1">
      <c r="A11" s="176"/>
      <c r="B11" s="42" t="s">
        <v>5</v>
      </c>
      <c r="C11" s="37">
        <v>0</v>
      </c>
      <c r="D11" s="43"/>
      <c r="E11" s="42" t="s">
        <v>5</v>
      </c>
      <c r="F11" s="37">
        <v>0</v>
      </c>
      <c r="G11" s="43"/>
      <c r="H11" s="182"/>
      <c r="I11" s="183"/>
      <c r="J11" s="183"/>
      <c r="K11" s="218"/>
      <c r="L11" s="219"/>
      <c r="M11" s="220"/>
      <c r="N11" s="42" t="s">
        <v>5</v>
      </c>
      <c r="O11" s="37">
        <v>0</v>
      </c>
      <c r="P11" s="43"/>
      <c r="Q11" s="42" t="s">
        <v>5</v>
      </c>
      <c r="R11" s="37">
        <v>3</v>
      </c>
      <c r="S11" s="44"/>
      <c r="T11" s="178"/>
      <c r="U11" s="178"/>
      <c r="V11" s="178"/>
      <c r="W11" s="172"/>
      <c r="X11" s="172"/>
    </row>
    <row r="12" spans="1:24" ht="16.5" customHeight="1" thickBot="1">
      <c r="A12" s="175" t="str">
        <f>$K$5</f>
        <v>猪名川ＦＣ</v>
      </c>
      <c r="B12" s="38">
        <v>0</v>
      </c>
      <c r="C12" s="39" t="s">
        <v>19</v>
      </c>
      <c r="D12" s="40">
        <v>1</v>
      </c>
      <c r="E12" s="38">
        <v>1</v>
      </c>
      <c r="F12" s="39" t="s">
        <v>19</v>
      </c>
      <c r="G12" s="40">
        <v>2</v>
      </c>
      <c r="H12" s="215"/>
      <c r="I12" s="216"/>
      <c r="J12" s="217"/>
      <c r="K12" s="179"/>
      <c r="L12" s="180"/>
      <c r="M12" s="181"/>
      <c r="N12" s="41">
        <v>2</v>
      </c>
      <c r="O12" s="41" t="s">
        <v>31</v>
      </c>
      <c r="P12" s="40">
        <v>3</v>
      </c>
      <c r="Q12" s="41">
        <v>1</v>
      </c>
      <c r="R12" s="41" t="s">
        <v>31</v>
      </c>
      <c r="S12" s="41">
        <v>0</v>
      </c>
      <c r="T12" s="177">
        <f>SUM(,F13,C13,O13,R13)</f>
        <v>3</v>
      </c>
      <c r="U12" s="177">
        <f>SUM(B12,E12,N12,Q12)</f>
        <v>4</v>
      </c>
      <c r="V12" s="177">
        <f>SUM(M12,G12,D12)</f>
        <v>3</v>
      </c>
      <c r="W12" s="171">
        <f>U12-V12</f>
        <v>1</v>
      </c>
      <c r="X12" s="171">
        <v>4</v>
      </c>
    </row>
    <row r="13" spans="1:24" ht="16.5" customHeight="1" thickBot="1">
      <c r="A13" s="176"/>
      <c r="B13" s="42" t="s">
        <v>5</v>
      </c>
      <c r="C13" s="37">
        <v>0</v>
      </c>
      <c r="D13" s="43"/>
      <c r="E13" s="42" t="s">
        <v>5</v>
      </c>
      <c r="F13" s="37">
        <v>0</v>
      </c>
      <c r="G13" s="43"/>
      <c r="H13" s="218"/>
      <c r="I13" s="219"/>
      <c r="J13" s="220"/>
      <c r="K13" s="182"/>
      <c r="L13" s="183"/>
      <c r="M13" s="184"/>
      <c r="N13" s="42" t="s">
        <v>5</v>
      </c>
      <c r="O13" s="37">
        <v>0</v>
      </c>
      <c r="P13" s="43"/>
      <c r="Q13" s="42" t="s">
        <v>5</v>
      </c>
      <c r="R13" s="37">
        <v>3</v>
      </c>
      <c r="S13" s="44"/>
      <c r="T13" s="178"/>
      <c r="U13" s="178"/>
      <c r="V13" s="178"/>
      <c r="W13" s="172"/>
      <c r="X13" s="172"/>
    </row>
    <row r="14" spans="1:24" ht="16.5" customHeight="1" thickBot="1">
      <c r="A14" s="175" t="str">
        <f>$N$5</f>
        <v>梶ＦＣ</v>
      </c>
      <c r="B14" s="35">
        <v>3</v>
      </c>
      <c r="C14" s="41" t="s">
        <v>31</v>
      </c>
      <c r="D14" s="40">
        <v>3</v>
      </c>
      <c r="E14" s="215"/>
      <c r="F14" s="216"/>
      <c r="G14" s="217"/>
      <c r="H14" s="35">
        <v>3</v>
      </c>
      <c r="I14" s="41" t="s">
        <v>31</v>
      </c>
      <c r="J14" s="40">
        <v>1</v>
      </c>
      <c r="K14" s="35">
        <v>3</v>
      </c>
      <c r="L14" s="41" t="s">
        <v>31</v>
      </c>
      <c r="M14" s="40">
        <v>2</v>
      </c>
      <c r="N14" s="209"/>
      <c r="O14" s="210"/>
      <c r="P14" s="211"/>
      <c r="Q14" s="38">
        <v>5</v>
      </c>
      <c r="R14" s="41" t="s">
        <v>31</v>
      </c>
      <c r="S14" s="40">
        <v>0</v>
      </c>
      <c r="T14" s="177">
        <f>C15+I15+L15+R15</f>
        <v>10</v>
      </c>
      <c r="U14" s="177">
        <f>B14+H14+K14+Q14</f>
        <v>14</v>
      </c>
      <c r="V14" s="177">
        <f>D14+J14+M14+S14</f>
        <v>6</v>
      </c>
      <c r="W14" s="171">
        <f>U14-V14</f>
        <v>8</v>
      </c>
      <c r="X14" s="177">
        <v>1</v>
      </c>
    </row>
    <row r="15" spans="1:24" ht="16.5" customHeight="1" thickBot="1">
      <c r="A15" s="176"/>
      <c r="B15" s="42" t="s">
        <v>5</v>
      </c>
      <c r="C15" s="37">
        <v>1</v>
      </c>
      <c r="D15" s="43"/>
      <c r="E15" s="218"/>
      <c r="F15" s="219"/>
      <c r="G15" s="220"/>
      <c r="H15" s="42" t="s">
        <v>5</v>
      </c>
      <c r="I15" s="37">
        <v>3</v>
      </c>
      <c r="J15" s="43"/>
      <c r="K15" s="42" t="s">
        <v>5</v>
      </c>
      <c r="L15" s="37">
        <v>3</v>
      </c>
      <c r="M15" s="43"/>
      <c r="N15" s="212"/>
      <c r="O15" s="213"/>
      <c r="P15" s="214"/>
      <c r="Q15" s="42" t="s">
        <v>5</v>
      </c>
      <c r="R15" s="37">
        <v>3</v>
      </c>
      <c r="S15" s="43"/>
      <c r="T15" s="178"/>
      <c r="U15" s="178"/>
      <c r="V15" s="178"/>
      <c r="W15" s="172"/>
      <c r="X15" s="178"/>
    </row>
    <row r="16" spans="1:24" ht="16.5" customHeight="1" thickBot="1">
      <c r="A16" s="175" t="str">
        <f>$Q$5</f>
        <v>播磨ＳＣ</v>
      </c>
      <c r="B16" s="215"/>
      <c r="C16" s="216"/>
      <c r="D16" s="217"/>
      <c r="E16" s="38">
        <v>2</v>
      </c>
      <c r="F16" s="41" t="s">
        <v>31</v>
      </c>
      <c r="G16" s="40">
        <v>1</v>
      </c>
      <c r="H16" s="41">
        <v>1</v>
      </c>
      <c r="I16" s="41" t="s">
        <v>31</v>
      </c>
      <c r="J16" s="40">
        <v>2</v>
      </c>
      <c r="K16" s="41">
        <v>0</v>
      </c>
      <c r="L16" s="41" t="s">
        <v>31</v>
      </c>
      <c r="M16" s="40">
        <v>1</v>
      </c>
      <c r="N16" s="41">
        <v>0</v>
      </c>
      <c r="O16" s="41" t="s">
        <v>31</v>
      </c>
      <c r="P16" s="40">
        <v>5</v>
      </c>
      <c r="Q16" s="209"/>
      <c r="R16" s="210"/>
      <c r="S16" s="211"/>
      <c r="T16" s="177">
        <f>F17+I17+L17+O17</f>
        <v>3</v>
      </c>
      <c r="U16" s="177">
        <f>E16+H16+K16+N16</f>
        <v>3</v>
      </c>
      <c r="V16" s="177">
        <f>G16+J16+M16+P16</f>
        <v>9</v>
      </c>
      <c r="W16" s="171">
        <f>U16-V16</f>
        <v>-6</v>
      </c>
      <c r="X16" s="177">
        <v>6</v>
      </c>
    </row>
    <row r="17" spans="1:24" ht="16.5" customHeight="1" thickBot="1">
      <c r="A17" s="176"/>
      <c r="B17" s="218"/>
      <c r="C17" s="219"/>
      <c r="D17" s="220"/>
      <c r="E17" s="42" t="s">
        <v>5</v>
      </c>
      <c r="F17" s="83">
        <v>3</v>
      </c>
      <c r="G17" s="76"/>
      <c r="H17" s="42" t="s">
        <v>5</v>
      </c>
      <c r="I17" s="37">
        <v>0</v>
      </c>
      <c r="J17" s="43"/>
      <c r="K17" s="42" t="s">
        <v>5</v>
      </c>
      <c r="L17" s="37">
        <v>0</v>
      </c>
      <c r="M17" s="44"/>
      <c r="N17" s="42" t="s">
        <v>5</v>
      </c>
      <c r="O17" s="37">
        <v>0</v>
      </c>
      <c r="P17" s="43"/>
      <c r="Q17" s="212"/>
      <c r="R17" s="213"/>
      <c r="S17" s="214"/>
      <c r="T17" s="178"/>
      <c r="U17" s="178"/>
      <c r="V17" s="178"/>
      <c r="W17" s="172"/>
      <c r="X17" s="178"/>
    </row>
    <row r="18" spans="1:24" ht="16.5" customHeight="1">
      <c r="A18" s="7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5" ht="16.5" customHeight="1" thickBot="1">
      <c r="A19" s="186" t="s">
        <v>193</v>
      </c>
      <c r="B19" s="186"/>
      <c r="C19" s="36"/>
      <c r="D19" s="36"/>
      <c r="E19" s="36"/>
    </row>
    <row r="20" spans="1:21" ht="16.5" customHeight="1" thickBot="1">
      <c r="A20" s="37"/>
      <c r="B20" s="173" t="s">
        <v>213</v>
      </c>
      <c r="C20" s="174"/>
      <c r="D20" s="185"/>
      <c r="E20" s="173" t="s">
        <v>92</v>
      </c>
      <c r="F20" s="174"/>
      <c r="G20" s="185"/>
      <c r="H20" s="173" t="s">
        <v>93</v>
      </c>
      <c r="I20" s="174"/>
      <c r="J20" s="174"/>
      <c r="K20" s="173" t="s">
        <v>94</v>
      </c>
      <c r="L20" s="174"/>
      <c r="M20" s="185"/>
      <c r="N20" s="173" t="s">
        <v>100</v>
      </c>
      <c r="O20" s="174"/>
      <c r="P20" s="185"/>
      <c r="Q20" s="34" t="s">
        <v>0</v>
      </c>
      <c r="R20" s="34" t="s">
        <v>1</v>
      </c>
      <c r="S20" s="34" t="s">
        <v>2</v>
      </c>
      <c r="T20" s="34" t="s">
        <v>3</v>
      </c>
      <c r="U20" s="34" t="s">
        <v>4</v>
      </c>
    </row>
    <row r="21" spans="1:21" ht="16.5" customHeight="1" thickBot="1">
      <c r="A21" s="175" t="str">
        <f>$B$20</f>
        <v>滝野ＪＳＣ</v>
      </c>
      <c r="B21" s="179"/>
      <c r="C21" s="180"/>
      <c r="D21" s="181"/>
      <c r="E21" s="38">
        <v>3</v>
      </c>
      <c r="F21" s="39" t="s">
        <v>19</v>
      </c>
      <c r="G21" s="40">
        <v>5</v>
      </c>
      <c r="H21" s="41">
        <v>1</v>
      </c>
      <c r="I21" s="39" t="s">
        <v>19</v>
      </c>
      <c r="J21" s="41">
        <v>6</v>
      </c>
      <c r="K21" s="38">
        <v>2</v>
      </c>
      <c r="L21" s="39" t="s">
        <v>19</v>
      </c>
      <c r="M21" s="40">
        <v>3</v>
      </c>
      <c r="N21" s="41">
        <v>1</v>
      </c>
      <c r="O21" s="41" t="s">
        <v>290</v>
      </c>
      <c r="P21" s="41">
        <v>5</v>
      </c>
      <c r="Q21" s="177">
        <f>L22+I22+F22+O22</f>
        <v>0</v>
      </c>
      <c r="R21" s="177">
        <f>SUM(E21,H21,K21,N21)</f>
        <v>7</v>
      </c>
      <c r="S21" s="177">
        <f>SUM(G21,J21,M21,P21)</f>
        <v>19</v>
      </c>
      <c r="T21" s="171">
        <f>$R$21-$S$21</f>
        <v>-12</v>
      </c>
      <c r="U21" s="171">
        <v>5</v>
      </c>
    </row>
    <row r="22" spans="1:21" ht="16.5" customHeight="1" thickBot="1">
      <c r="A22" s="176"/>
      <c r="B22" s="182"/>
      <c r="C22" s="183"/>
      <c r="D22" s="184"/>
      <c r="E22" s="42" t="s">
        <v>32</v>
      </c>
      <c r="F22" s="37">
        <v>0</v>
      </c>
      <c r="G22" s="43"/>
      <c r="H22" s="44" t="s">
        <v>5</v>
      </c>
      <c r="I22" s="37">
        <v>0</v>
      </c>
      <c r="J22" s="44"/>
      <c r="K22" s="42" t="s">
        <v>5</v>
      </c>
      <c r="L22" s="37">
        <v>0</v>
      </c>
      <c r="M22" s="43"/>
      <c r="N22" s="42" t="s">
        <v>5</v>
      </c>
      <c r="O22" s="37">
        <v>0</v>
      </c>
      <c r="P22" s="44"/>
      <c r="Q22" s="178"/>
      <c r="R22" s="178"/>
      <c r="S22" s="178"/>
      <c r="T22" s="172"/>
      <c r="U22" s="172"/>
    </row>
    <row r="23" spans="1:21" ht="16.5" customHeight="1" thickBot="1">
      <c r="A23" s="175" t="str">
        <f>$E$20</f>
        <v>平岡北ＪＳＣ</v>
      </c>
      <c r="B23" s="38">
        <v>5</v>
      </c>
      <c r="C23" s="39" t="s">
        <v>19</v>
      </c>
      <c r="D23" s="40">
        <v>3</v>
      </c>
      <c r="E23" s="179"/>
      <c r="F23" s="180"/>
      <c r="G23" s="181"/>
      <c r="H23" s="38">
        <v>1</v>
      </c>
      <c r="I23" s="39" t="s">
        <v>19</v>
      </c>
      <c r="J23" s="41">
        <v>2</v>
      </c>
      <c r="K23" s="38">
        <v>0</v>
      </c>
      <c r="L23" s="39" t="s">
        <v>19</v>
      </c>
      <c r="M23" s="40">
        <v>4</v>
      </c>
      <c r="N23" s="41">
        <v>2</v>
      </c>
      <c r="O23" s="41" t="s">
        <v>290</v>
      </c>
      <c r="P23" s="41">
        <v>3</v>
      </c>
      <c r="Q23" s="177">
        <f>C24+L24+I24+O24</f>
        <v>3</v>
      </c>
      <c r="R23" s="177">
        <f>SUM(B23,H23,K23,N23)</f>
        <v>8</v>
      </c>
      <c r="S23" s="177">
        <f>SUM(D23,J23,M23,P23)</f>
        <v>12</v>
      </c>
      <c r="T23" s="171">
        <f>R23-S23</f>
        <v>-4</v>
      </c>
      <c r="U23" s="171">
        <v>4</v>
      </c>
    </row>
    <row r="24" spans="1:21" ht="16.5" customHeight="1" thickBot="1">
      <c r="A24" s="176"/>
      <c r="B24" s="42" t="s">
        <v>5</v>
      </c>
      <c r="C24" s="37">
        <v>3</v>
      </c>
      <c r="D24" s="43"/>
      <c r="E24" s="182"/>
      <c r="F24" s="183"/>
      <c r="G24" s="184"/>
      <c r="H24" s="42" t="s">
        <v>5</v>
      </c>
      <c r="I24" s="37">
        <v>0</v>
      </c>
      <c r="J24" s="44"/>
      <c r="K24" s="42" t="s">
        <v>5</v>
      </c>
      <c r="L24" s="37">
        <v>0</v>
      </c>
      <c r="M24" s="82"/>
      <c r="N24" s="42" t="s">
        <v>5</v>
      </c>
      <c r="O24" s="37">
        <v>0</v>
      </c>
      <c r="P24" s="44"/>
      <c r="Q24" s="178"/>
      <c r="R24" s="178"/>
      <c r="S24" s="178"/>
      <c r="T24" s="172"/>
      <c r="U24" s="172"/>
    </row>
    <row r="25" spans="1:21" ht="16.5" customHeight="1" thickBot="1">
      <c r="A25" s="175" t="str">
        <f>$H$20</f>
        <v>マリノＦＣ</v>
      </c>
      <c r="B25" s="38">
        <v>6</v>
      </c>
      <c r="C25" s="39" t="s">
        <v>19</v>
      </c>
      <c r="D25" s="40">
        <v>1</v>
      </c>
      <c r="E25" s="38">
        <v>2</v>
      </c>
      <c r="F25" s="39" t="s">
        <v>19</v>
      </c>
      <c r="G25" s="40">
        <v>1</v>
      </c>
      <c r="H25" s="179"/>
      <c r="I25" s="180"/>
      <c r="J25" s="180"/>
      <c r="K25" s="38">
        <v>4</v>
      </c>
      <c r="L25" s="39" t="s">
        <v>54</v>
      </c>
      <c r="M25" s="81">
        <v>0</v>
      </c>
      <c r="N25" s="41">
        <v>3</v>
      </c>
      <c r="O25" s="41" t="s">
        <v>290</v>
      </c>
      <c r="P25" s="41">
        <v>1</v>
      </c>
      <c r="Q25" s="177">
        <f>C26+L26+F26+O26</f>
        <v>12</v>
      </c>
      <c r="R25" s="177">
        <f>SUM(B25,E25,K25,N25)</f>
        <v>15</v>
      </c>
      <c r="S25" s="177">
        <f>SUM(D25,G25,M25,P25)</f>
        <v>3</v>
      </c>
      <c r="T25" s="171">
        <f>R25-S25</f>
        <v>12</v>
      </c>
      <c r="U25" s="171">
        <v>1</v>
      </c>
    </row>
    <row r="26" spans="1:21" ht="16.5" customHeight="1" thickBot="1">
      <c r="A26" s="176"/>
      <c r="B26" s="42" t="s">
        <v>5</v>
      </c>
      <c r="C26" s="37">
        <v>3</v>
      </c>
      <c r="D26" s="43"/>
      <c r="E26" s="42" t="s">
        <v>5</v>
      </c>
      <c r="F26" s="37">
        <v>3</v>
      </c>
      <c r="G26" s="43"/>
      <c r="H26" s="182"/>
      <c r="I26" s="183"/>
      <c r="J26" s="183"/>
      <c r="K26" s="42" t="s">
        <v>5</v>
      </c>
      <c r="L26" s="37">
        <v>3</v>
      </c>
      <c r="M26" s="43"/>
      <c r="N26" s="42" t="s">
        <v>5</v>
      </c>
      <c r="O26" s="37">
        <v>3</v>
      </c>
      <c r="P26" s="44"/>
      <c r="Q26" s="178"/>
      <c r="R26" s="178"/>
      <c r="S26" s="178"/>
      <c r="T26" s="172"/>
      <c r="U26" s="172"/>
    </row>
    <row r="27" spans="1:21" ht="16.5" customHeight="1" thickBot="1">
      <c r="A27" s="175" t="str">
        <f>$K$20</f>
        <v>センチュリーＦＣ</v>
      </c>
      <c r="B27" s="38">
        <v>3</v>
      </c>
      <c r="C27" s="39" t="s">
        <v>19</v>
      </c>
      <c r="D27" s="40">
        <v>2</v>
      </c>
      <c r="E27" s="38">
        <v>4</v>
      </c>
      <c r="F27" s="39" t="s">
        <v>19</v>
      </c>
      <c r="G27" s="40">
        <v>0</v>
      </c>
      <c r="H27" s="38">
        <v>0</v>
      </c>
      <c r="I27" s="39" t="s">
        <v>19</v>
      </c>
      <c r="J27" s="40">
        <v>4</v>
      </c>
      <c r="K27" s="179"/>
      <c r="L27" s="180"/>
      <c r="M27" s="181"/>
      <c r="N27" s="41">
        <v>0</v>
      </c>
      <c r="O27" s="41" t="s">
        <v>290</v>
      </c>
      <c r="P27" s="41">
        <v>2</v>
      </c>
      <c r="Q27" s="177">
        <f>C28+I28+F28+O28</f>
        <v>6</v>
      </c>
      <c r="R27" s="177">
        <f>SUM(B27,E27,H27,N27)</f>
        <v>7</v>
      </c>
      <c r="S27" s="177">
        <f>SUM(D27,G27,J27,P27)</f>
        <v>8</v>
      </c>
      <c r="T27" s="171">
        <f>R27-S27</f>
        <v>-1</v>
      </c>
      <c r="U27" s="171">
        <v>3</v>
      </c>
    </row>
    <row r="28" spans="1:21" ht="16.5" customHeight="1" thickBot="1">
      <c r="A28" s="176"/>
      <c r="B28" s="42" t="s">
        <v>5</v>
      </c>
      <c r="C28" s="37">
        <v>3</v>
      </c>
      <c r="D28" s="43"/>
      <c r="E28" s="42" t="s">
        <v>5</v>
      </c>
      <c r="F28" s="37">
        <v>3</v>
      </c>
      <c r="G28" s="43"/>
      <c r="H28" s="42" t="s">
        <v>5</v>
      </c>
      <c r="I28" s="37">
        <v>0</v>
      </c>
      <c r="J28" s="43"/>
      <c r="K28" s="182"/>
      <c r="L28" s="183"/>
      <c r="M28" s="184"/>
      <c r="N28" s="42" t="s">
        <v>5</v>
      </c>
      <c r="O28" s="75">
        <v>0</v>
      </c>
      <c r="P28" s="35"/>
      <c r="Q28" s="178"/>
      <c r="R28" s="178"/>
      <c r="S28" s="178"/>
      <c r="T28" s="172"/>
      <c r="U28" s="172"/>
    </row>
    <row r="29" spans="1:22" ht="16.5" customHeight="1" thickBot="1">
      <c r="A29" s="175" t="str">
        <f>N20</f>
        <v>長尾・くずは光の子ＳＣ</v>
      </c>
      <c r="B29" s="35">
        <v>5</v>
      </c>
      <c r="C29" s="35" t="s">
        <v>31</v>
      </c>
      <c r="D29" s="40">
        <v>1</v>
      </c>
      <c r="E29" s="35">
        <v>3</v>
      </c>
      <c r="F29" s="35" t="s">
        <v>290</v>
      </c>
      <c r="G29" s="40">
        <v>2</v>
      </c>
      <c r="H29" s="35">
        <v>1</v>
      </c>
      <c r="I29" s="35" t="s">
        <v>290</v>
      </c>
      <c r="J29" s="40">
        <v>3</v>
      </c>
      <c r="K29" s="35">
        <v>2</v>
      </c>
      <c r="L29" s="35" t="s">
        <v>290</v>
      </c>
      <c r="M29" s="40">
        <v>0</v>
      </c>
      <c r="N29" s="209"/>
      <c r="O29" s="210"/>
      <c r="P29" s="211"/>
      <c r="Q29" s="177">
        <f>C30+L30+I30+F30</f>
        <v>9</v>
      </c>
      <c r="R29" s="177">
        <f>SUM(B29,E29,H29,K29)</f>
        <v>11</v>
      </c>
      <c r="S29" s="177">
        <f>SUM(D29,G29,J29,M29,)</f>
        <v>6</v>
      </c>
      <c r="T29" s="171">
        <f>R29-S29</f>
        <v>5</v>
      </c>
      <c r="U29" s="177">
        <v>2</v>
      </c>
      <c r="V29" s="80"/>
    </row>
    <row r="30" spans="1:21" ht="16.5" customHeight="1" thickBot="1">
      <c r="A30" s="176"/>
      <c r="B30" s="42" t="s">
        <v>5</v>
      </c>
      <c r="C30" s="37">
        <v>3</v>
      </c>
      <c r="D30" s="43"/>
      <c r="E30" s="42" t="s">
        <v>5</v>
      </c>
      <c r="F30" s="37">
        <v>3</v>
      </c>
      <c r="G30" s="43"/>
      <c r="H30" s="42" t="s">
        <v>5</v>
      </c>
      <c r="I30" s="37">
        <v>0</v>
      </c>
      <c r="J30" s="43"/>
      <c r="K30" s="42" t="s">
        <v>5</v>
      </c>
      <c r="L30" s="37">
        <v>3</v>
      </c>
      <c r="M30" s="43"/>
      <c r="N30" s="212"/>
      <c r="O30" s="213"/>
      <c r="P30" s="214"/>
      <c r="Q30" s="178"/>
      <c r="R30" s="178"/>
      <c r="S30" s="178"/>
      <c r="T30" s="172"/>
      <c r="U30" s="178"/>
    </row>
    <row r="31" spans="1:21" ht="16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41"/>
    </row>
    <row r="32" spans="1:24" ht="16.5" customHeight="1" thickBot="1">
      <c r="A32" s="7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0" ht="16.5" customHeight="1" thickBot="1">
      <c r="A33" s="150" t="s">
        <v>6</v>
      </c>
      <c r="B33" s="151"/>
      <c r="C33" s="147" t="s">
        <v>12</v>
      </c>
      <c r="D33" s="148"/>
      <c r="E33" s="148"/>
      <c r="F33" s="148"/>
      <c r="G33" s="148"/>
      <c r="H33" s="148"/>
      <c r="I33" s="149"/>
      <c r="J33" s="152" t="s">
        <v>131</v>
      </c>
      <c r="K33" s="153"/>
      <c r="L33" s="147" t="s">
        <v>13</v>
      </c>
      <c r="M33" s="148"/>
      <c r="N33" s="148"/>
      <c r="O33" s="148"/>
      <c r="P33" s="148"/>
      <c r="Q33" s="148"/>
      <c r="R33" s="149"/>
      <c r="S33" s="152" t="s">
        <v>131</v>
      </c>
      <c r="T33" s="153"/>
    </row>
    <row r="34" spans="1:20" ht="16.5" customHeight="1">
      <c r="A34" s="188" t="s">
        <v>195</v>
      </c>
      <c r="B34" s="189"/>
      <c r="C34" s="145" t="str">
        <f>$B$5</f>
        <v>高砂レッドスター</v>
      </c>
      <c r="D34" s="190"/>
      <c r="E34" s="95">
        <v>2</v>
      </c>
      <c r="F34" s="96" t="s">
        <v>19</v>
      </c>
      <c r="G34" s="95">
        <v>0</v>
      </c>
      <c r="H34" s="190" t="str">
        <f>$E$5</f>
        <v>ルゼル羞恥心</v>
      </c>
      <c r="I34" s="191"/>
      <c r="J34" s="145" t="s">
        <v>211</v>
      </c>
      <c r="K34" s="191"/>
      <c r="L34" s="145" t="str">
        <f>$H$5</f>
        <v>伊丹ＦＣ　Ｊｒ．</v>
      </c>
      <c r="M34" s="190"/>
      <c r="N34" s="95">
        <v>1</v>
      </c>
      <c r="O34" s="96" t="s">
        <v>19</v>
      </c>
      <c r="P34" s="95">
        <v>3</v>
      </c>
      <c r="Q34" s="190" t="str">
        <f>$N$5</f>
        <v>梶ＦＣ</v>
      </c>
      <c r="R34" s="191"/>
      <c r="S34" s="145" t="s">
        <v>215</v>
      </c>
      <c r="T34" s="191"/>
    </row>
    <row r="35" spans="1:20" ht="16.5" customHeight="1">
      <c r="A35" s="154" t="s">
        <v>196</v>
      </c>
      <c r="B35" s="146"/>
      <c r="C35" s="143" t="str">
        <f>$B$20</f>
        <v>滝野ＪＳＣ</v>
      </c>
      <c r="D35" s="144"/>
      <c r="E35" s="97">
        <v>3</v>
      </c>
      <c r="F35" s="98" t="s">
        <v>19</v>
      </c>
      <c r="G35" s="97">
        <v>5</v>
      </c>
      <c r="H35" s="144" t="str">
        <f>$E$20</f>
        <v>平岡北ＪＳＣ</v>
      </c>
      <c r="I35" s="192"/>
      <c r="J35" s="200" t="s">
        <v>274</v>
      </c>
      <c r="K35" s="201"/>
      <c r="L35" s="143" t="str">
        <f>$H$20</f>
        <v>マリノＦＣ</v>
      </c>
      <c r="M35" s="144"/>
      <c r="N35" s="97">
        <v>4</v>
      </c>
      <c r="O35" s="98" t="s">
        <v>19</v>
      </c>
      <c r="P35" s="97">
        <v>0</v>
      </c>
      <c r="Q35" s="144" t="str">
        <f>$K$20</f>
        <v>センチュリーＦＣ</v>
      </c>
      <c r="R35" s="192"/>
      <c r="S35" s="200" t="s">
        <v>255</v>
      </c>
      <c r="T35" s="201"/>
    </row>
    <row r="36" spans="1:20" ht="16.5" customHeight="1">
      <c r="A36" s="154" t="s">
        <v>197</v>
      </c>
      <c r="B36" s="146"/>
      <c r="C36" s="143" t="str">
        <f>$K$5</f>
        <v>猪名川ＦＣ</v>
      </c>
      <c r="D36" s="144"/>
      <c r="E36" s="97">
        <v>1</v>
      </c>
      <c r="F36" s="98" t="s">
        <v>19</v>
      </c>
      <c r="G36" s="97">
        <v>0</v>
      </c>
      <c r="H36" s="144" t="str">
        <f>$Q$5</f>
        <v>播磨ＳＣ</v>
      </c>
      <c r="I36" s="192"/>
      <c r="J36" s="200" t="s">
        <v>219</v>
      </c>
      <c r="K36" s="201"/>
      <c r="L36" s="143" t="str">
        <f>$B$5</f>
        <v>高砂レッドスター</v>
      </c>
      <c r="M36" s="144"/>
      <c r="N36" s="97">
        <v>2</v>
      </c>
      <c r="O36" s="98" t="s">
        <v>19</v>
      </c>
      <c r="P36" s="97">
        <v>0</v>
      </c>
      <c r="Q36" s="144" t="str">
        <f>$H$5</f>
        <v>伊丹ＦＣ　Ｊｒ．</v>
      </c>
      <c r="R36" s="192"/>
      <c r="S36" s="200" t="s">
        <v>216</v>
      </c>
      <c r="T36" s="201"/>
    </row>
    <row r="37" spans="1:20" ht="16.5" customHeight="1">
      <c r="A37" s="223" t="s">
        <v>198</v>
      </c>
      <c r="B37" s="146"/>
      <c r="C37" s="143" t="str">
        <f>$B$20</f>
        <v>滝野ＪＳＣ</v>
      </c>
      <c r="D37" s="144"/>
      <c r="E37" s="97">
        <v>1</v>
      </c>
      <c r="F37" s="98" t="s">
        <v>19</v>
      </c>
      <c r="G37" s="97">
        <v>5</v>
      </c>
      <c r="H37" s="144" t="str">
        <f>$N$20</f>
        <v>長尾・くずは光の子ＳＣ</v>
      </c>
      <c r="I37" s="192"/>
      <c r="J37" s="143" t="s">
        <v>275</v>
      </c>
      <c r="K37" s="192"/>
      <c r="L37" s="143" t="str">
        <f>$E$20</f>
        <v>平岡北ＪＳＣ</v>
      </c>
      <c r="M37" s="144"/>
      <c r="N37" s="97">
        <v>1</v>
      </c>
      <c r="O37" s="98" t="s">
        <v>19</v>
      </c>
      <c r="P37" s="97">
        <v>2</v>
      </c>
      <c r="Q37" s="144" t="str">
        <f>$H$20</f>
        <v>マリノＦＣ</v>
      </c>
      <c r="R37" s="192"/>
      <c r="S37" s="143" t="s">
        <v>214</v>
      </c>
      <c r="T37" s="192"/>
    </row>
    <row r="38" spans="1:20" ht="16.5" customHeight="1">
      <c r="A38" s="154" t="s">
        <v>199</v>
      </c>
      <c r="B38" s="146"/>
      <c r="C38" s="143" t="str">
        <f>$K$5</f>
        <v>猪名川ＦＣ</v>
      </c>
      <c r="D38" s="144"/>
      <c r="E38" s="97">
        <v>2</v>
      </c>
      <c r="F38" s="98" t="s">
        <v>19</v>
      </c>
      <c r="G38" s="97">
        <v>3</v>
      </c>
      <c r="H38" s="144" t="str">
        <f>$N$5</f>
        <v>梶ＦＣ</v>
      </c>
      <c r="I38" s="192"/>
      <c r="J38" s="143" t="s">
        <v>260</v>
      </c>
      <c r="K38" s="192"/>
      <c r="L38" s="143" t="str">
        <f>$E$5</f>
        <v>ルゼル羞恥心</v>
      </c>
      <c r="M38" s="144"/>
      <c r="N38" s="97">
        <v>1</v>
      </c>
      <c r="O38" s="98" t="s">
        <v>19</v>
      </c>
      <c r="P38" s="97">
        <v>0</v>
      </c>
      <c r="Q38" s="144" t="str">
        <f>$H$5</f>
        <v>伊丹ＦＣ　Ｊｒ．</v>
      </c>
      <c r="R38" s="192"/>
      <c r="S38" s="143" t="s">
        <v>217</v>
      </c>
      <c r="T38" s="192"/>
    </row>
    <row r="39" spans="1:20" ht="16.5" customHeight="1">
      <c r="A39" s="154" t="s">
        <v>200</v>
      </c>
      <c r="B39" s="146"/>
      <c r="C39" s="143" t="str">
        <f>$K$20</f>
        <v>センチュリーＦＣ</v>
      </c>
      <c r="D39" s="144"/>
      <c r="E39" s="97">
        <v>0</v>
      </c>
      <c r="F39" s="98" t="s">
        <v>19</v>
      </c>
      <c r="G39" s="97">
        <v>2</v>
      </c>
      <c r="H39" s="144" t="str">
        <f>$N$20</f>
        <v>長尾・くずは光の子ＳＣ</v>
      </c>
      <c r="I39" s="192"/>
      <c r="J39" s="193" t="s">
        <v>259</v>
      </c>
      <c r="K39" s="194"/>
      <c r="L39" s="143" t="str">
        <f>$B$20</f>
        <v>滝野ＪＳＣ</v>
      </c>
      <c r="M39" s="144"/>
      <c r="N39" s="97">
        <v>1</v>
      </c>
      <c r="O39" s="98" t="s">
        <v>19</v>
      </c>
      <c r="P39" s="97">
        <v>6</v>
      </c>
      <c r="Q39" s="144" t="str">
        <f>$H$20</f>
        <v>マリノＦＣ</v>
      </c>
      <c r="R39" s="192"/>
      <c r="S39" s="193" t="s">
        <v>218</v>
      </c>
      <c r="T39" s="194"/>
    </row>
    <row r="40" spans="1:20" ht="16.5" customHeight="1">
      <c r="A40" s="154" t="s">
        <v>201</v>
      </c>
      <c r="B40" s="146"/>
      <c r="C40" s="143" t="str">
        <f>$B$5</f>
        <v>高砂レッドスター</v>
      </c>
      <c r="D40" s="144"/>
      <c r="E40" s="97">
        <v>1</v>
      </c>
      <c r="F40" s="98" t="s">
        <v>19</v>
      </c>
      <c r="G40" s="97">
        <v>0</v>
      </c>
      <c r="H40" s="144" t="str">
        <f>$K$5</f>
        <v>猪名川ＦＣ</v>
      </c>
      <c r="I40" s="192"/>
      <c r="J40" s="195" t="s">
        <v>261</v>
      </c>
      <c r="K40" s="196"/>
      <c r="L40" s="143" t="str">
        <f>$E$5</f>
        <v>ルゼル羞恥心</v>
      </c>
      <c r="M40" s="144"/>
      <c r="N40" s="97">
        <v>1</v>
      </c>
      <c r="O40" s="98" t="s">
        <v>19</v>
      </c>
      <c r="P40" s="97">
        <v>2</v>
      </c>
      <c r="Q40" s="144" t="str">
        <f>$Q$5</f>
        <v>播磨ＳＣ</v>
      </c>
      <c r="R40" s="192"/>
      <c r="S40" s="195" t="s">
        <v>220</v>
      </c>
      <c r="T40" s="196"/>
    </row>
    <row r="41" spans="1:20" ht="16.5" customHeight="1">
      <c r="A41" s="154" t="s">
        <v>202</v>
      </c>
      <c r="B41" s="146"/>
      <c r="C41" s="143" t="str">
        <f>$E$20</f>
        <v>平岡北ＪＳＣ</v>
      </c>
      <c r="D41" s="144"/>
      <c r="E41" s="97">
        <v>0</v>
      </c>
      <c r="F41" s="98" t="s">
        <v>19</v>
      </c>
      <c r="G41" s="97">
        <v>4</v>
      </c>
      <c r="H41" s="144" t="str">
        <f>$K$20</f>
        <v>センチュリーＦＣ</v>
      </c>
      <c r="I41" s="192"/>
      <c r="J41" s="195" t="s">
        <v>276</v>
      </c>
      <c r="K41" s="196"/>
      <c r="L41" s="143" t="str">
        <f>$H$20</f>
        <v>マリノＦＣ</v>
      </c>
      <c r="M41" s="144"/>
      <c r="N41" s="97">
        <v>3</v>
      </c>
      <c r="O41" s="98" t="s">
        <v>19</v>
      </c>
      <c r="P41" s="97">
        <v>1</v>
      </c>
      <c r="Q41" s="144" t="str">
        <f>$N$20</f>
        <v>長尾・くずは光の子ＳＣ</v>
      </c>
      <c r="R41" s="192"/>
      <c r="S41" s="195" t="s">
        <v>278</v>
      </c>
      <c r="T41" s="196"/>
    </row>
    <row r="42" spans="1:20" ht="16.5" customHeight="1">
      <c r="A42" s="154" t="s">
        <v>203</v>
      </c>
      <c r="B42" s="146"/>
      <c r="C42" s="143" t="str">
        <f>$B$5</f>
        <v>高砂レッドスター</v>
      </c>
      <c r="D42" s="144"/>
      <c r="E42" s="97">
        <v>3</v>
      </c>
      <c r="F42" s="98" t="s">
        <v>19</v>
      </c>
      <c r="G42" s="97">
        <v>3</v>
      </c>
      <c r="H42" s="144" t="str">
        <f>$N$5</f>
        <v>梶ＦＣ</v>
      </c>
      <c r="I42" s="192"/>
      <c r="J42" s="195" t="s">
        <v>212</v>
      </c>
      <c r="K42" s="196"/>
      <c r="L42" s="143" t="str">
        <f>$H$5</f>
        <v>伊丹ＦＣ　Ｊｒ．</v>
      </c>
      <c r="M42" s="144"/>
      <c r="N42" s="97">
        <v>2</v>
      </c>
      <c r="O42" s="98" t="s">
        <v>19</v>
      </c>
      <c r="P42" s="97">
        <v>1</v>
      </c>
      <c r="Q42" s="144" t="str">
        <f>$Q$5</f>
        <v>播磨ＳＣ</v>
      </c>
      <c r="R42" s="192"/>
      <c r="S42" s="195" t="s">
        <v>256</v>
      </c>
      <c r="T42" s="196"/>
    </row>
    <row r="43" spans="1:20" ht="16.5" customHeight="1">
      <c r="A43" s="154" t="s">
        <v>204</v>
      </c>
      <c r="B43" s="146"/>
      <c r="C43" s="143" t="str">
        <f>$B$20</f>
        <v>滝野ＪＳＣ</v>
      </c>
      <c r="D43" s="144"/>
      <c r="E43" s="97">
        <v>2</v>
      </c>
      <c r="F43" s="98" t="s">
        <v>19</v>
      </c>
      <c r="G43" s="97">
        <v>3</v>
      </c>
      <c r="H43" s="144" t="str">
        <f>$K$20</f>
        <v>センチュリーＦＣ</v>
      </c>
      <c r="I43" s="192"/>
      <c r="J43" s="195" t="s">
        <v>258</v>
      </c>
      <c r="K43" s="196"/>
      <c r="L43" s="143" t="str">
        <f>$E$20</f>
        <v>平岡北ＪＳＣ</v>
      </c>
      <c r="M43" s="144"/>
      <c r="N43" s="97">
        <v>2</v>
      </c>
      <c r="O43" s="98" t="s">
        <v>19</v>
      </c>
      <c r="P43" s="97">
        <v>3</v>
      </c>
      <c r="Q43" s="144" t="str">
        <f>$N$20</f>
        <v>長尾・くずは光の子ＳＣ</v>
      </c>
      <c r="R43" s="192"/>
      <c r="S43" s="195" t="s">
        <v>221</v>
      </c>
      <c r="T43" s="196"/>
    </row>
    <row r="44" spans="1:20" ht="16.5" customHeight="1" thickBot="1">
      <c r="A44" s="226" t="s">
        <v>205</v>
      </c>
      <c r="B44" s="227"/>
      <c r="C44" s="228" t="str">
        <f>$E$5</f>
        <v>ルゼル羞恥心</v>
      </c>
      <c r="D44" s="229"/>
      <c r="E44" s="44">
        <v>2</v>
      </c>
      <c r="F44" s="101" t="s">
        <v>19</v>
      </c>
      <c r="G44" s="44">
        <v>1</v>
      </c>
      <c r="H44" s="229" t="str">
        <f>$K$5</f>
        <v>猪名川ＦＣ</v>
      </c>
      <c r="I44" s="230"/>
      <c r="J44" s="224" t="s">
        <v>277</v>
      </c>
      <c r="K44" s="225"/>
      <c r="L44" s="228" t="str">
        <f>$N$5</f>
        <v>梶ＦＣ</v>
      </c>
      <c r="M44" s="229"/>
      <c r="N44" s="44">
        <v>5</v>
      </c>
      <c r="O44" s="101" t="s">
        <v>19</v>
      </c>
      <c r="P44" s="44">
        <v>0</v>
      </c>
      <c r="Q44" s="229" t="str">
        <f>$Q$5</f>
        <v>播磨ＳＣ</v>
      </c>
      <c r="R44" s="230"/>
      <c r="S44" s="224" t="s">
        <v>257</v>
      </c>
      <c r="T44" s="225"/>
    </row>
    <row r="45" spans="1:20" ht="16.5" customHeight="1">
      <c r="A45" s="102"/>
      <c r="B45" s="102"/>
      <c r="C45" s="102"/>
      <c r="D45" s="102"/>
      <c r="E45" s="41"/>
      <c r="F45" s="39"/>
      <c r="G45" s="41"/>
      <c r="H45" s="102"/>
      <c r="I45" s="102"/>
      <c r="J45" s="103"/>
      <c r="K45" s="103"/>
      <c r="L45" s="102"/>
      <c r="M45" s="102"/>
      <c r="N45" s="41"/>
      <c r="O45" s="39"/>
      <c r="P45" s="39"/>
      <c r="Q45" s="102"/>
      <c r="R45" s="102"/>
      <c r="S45" s="103"/>
      <c r="T45" s="103"/>
    </row>
    <row r="46" spans="1:20" ht="14.25">
      <c r="A46" s="207" t="s">
        <v>287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</sheetData>
  <sheetProtection/>
  <mergeCells count="183">
    <mergeCell ref="A46:T46"/>
    <mergeCell ref="L43:M43"/>
    <mergeCell ref="Q43:R43"/>
    <mergeCell ref="S43:T43"/>
    <mergeCell ref="A44:B44"/>
    <mergeCell ref="C44:D44"/>
    <mergeCell ref="H44:I44"/>
    <mergeCell ref="J44:K44"/>
    <mergeCell ref="L44:M44"/>
    <mergeCell ref="Q44:R44"/>
    <mergeCell ref="S44:T44"/>
    <mergeCell ref="A43:B43"/>
    <mergeCell ref="C43:D43"/>
    <mergeCell ref="H43:I43"/>
    <mergeCell ref="J43:K43"/>
    <mergeCell ref="S41:T41"/>
    <mergeCell ref="S42:T42"/>
    <mergeCell ref="J41:K41"/>
    <mergeCell ref="J42:K42"/>
    <mergeCell ref="Q41:R41"/>
    <mergeCell ref="Q42:R42"/>
    <mergeCell ref="L41:M41"/>
    <mergeCell ref="L38:M38"/>
    <mergeCell ref="L39:M39"/>
    <mergeCell ref="L40:M40"/>
    <mergeCell ref="S34:T34"/>
    <mergeCell ref="S35:T35"/>
    <mergeCell ref="S36:T36"/>
    <mergeCell ref="S37:T37"/>
    <mergeCell ref="S38:T38"/>
    <mergeCell ref="S39:T39"/>
    <mergeCell ref="S40:T40"/>
    <mergeCell ref="J37:K37"/>
    <mergeCell ref="J38:K38"/>
    <mergeCell ref="J39:K39"/>
    <mergeCell ref="J40:K40"/>
    <mergeCell ref="N29:P30"/>
    <mergeCell ref="L33:R33"/>
    <mergeCell ref="S33:T33"/>
    <mergeCell ref="J33:K33"/>
    <mergeCell ref="N20:P20"/>
    <mergeCell ref="Q29:Q30"/>
    <mergeCell ref="R29:R30"/>
    <mergeCell ref="S29:S30"/>
    <mergeCell ref="Q21:Q22"/>
    <mergeCell ref="Q23:Q24"/>
    <mergeCell ref="Q25:Q26"/>
    <mergeCell ref="Q27:Q28"/>
    <mergeCell ref="R23:R24"/>
    <mergeCell ref="S23:S24"/>
    <mergeCell ref="A33:B33"/>
    <mergeCell ref="C33:I33"/>
    <mergeCell ref="L42:M42"/>
    <mergeCell ref="Q34:R34"/>
    <mergeCell ref="Q35:R35"/>
    <mergeCell ref="Q36:R36"/>
    <mergeCell ref="Q37:R37"/>
    <mergeCell ref="Q38:R38"/>
    <mergeCell ref="Q39:R39"/>
    <mergeCell ref="Q40:R40"/>
    <mergeCell ref="H34:I34"/>
    <mergeCell ref="H35:I35"/>
    <mergeCell ref="H36:I36"/>
    <mergeCell ref="J36:K36"/>
    <mergeCell ref="J34:K34"/>
    <mergeCell ref="J35:K35"/>
    <mergeCell ref="L34:M34"/>
    <mergeCell ref="L35:M35"/>
    <mergeCell ref="L36:M36"/>
    <mergeCell ref="L37:M37"/>
    <mergeCell ref="H37:I37"/>
    <mergeCell ref="H38:I38"/>
    <mergeCell ref="C36:D36"/>
    <mergeCell ref="H41:I41"/>
    <mergeCell ref="C39:D39"/>
    <mergeCell ref="A41:B41"/>
    <mergeCell ref="A42:B42"/>
    <mergeCell ref="A40:B40"/>
    <mergeCell ref="C34:D34"/>
    <mergeCell ref="C35:D35"/>
    <mergeCell ref="A36:B36"/>
    <mergeCell ref="A37:B37"/>
    <mergeCell ref="A38:B38"/>
    <mergeCell ref="C37:D37"/>
    <mergeCell ref="C38:D38"/>
    <mergeCell ref="C42:D42"/>
    <mergeCell ref="C40:D40"/>
    <mergeCell ref="H40:I40"/>
    <mergeCell ref="H39:I39"/>
    <mergeCell ref="C41:D41"/>
    <mergeCell ref="H42:I42"/>
    <mergeCell ref="T27:T28"/>
    <mergeCell ref="U27:U28"/>
    <mergeCell ref="R25:R26"/>
    <mergeCell ref="S25:S26"/>
    <mergeCell ref="R27:R28"/>
    <mergeCell ref="S27:S28"/>
    <mergeCell ref="U29:U30"/>
    <mergeCell ref="T29:T30"/>
    <mergeCell ref="A19:B19"/>
    <mergeCell ref="A2:G2"/>
    <mergeCell ref="K27:M28"/>
    <mergeCell ref="H20:J20"/>
    <mergeCell ref="H25:J26"/>
    <mergeCell ref="A25:A26"/>
    <mergeCell ref="A27:A28"/>
    <mergeCell ref="A3:D3"/>
    <mergeCell ref="K20:M20"/>
    <mergeCell ref="E5:G5"/>
    <mergeCell ref="A29:A30"/>
    <mergeCell ref="A1:G1"/>
    <mergeCell ref="B20:D20"/>
    <mergeCell ref="E20:G20"/>
    <mergeCell ref="E23:G24"/>
    <mergeCell ref="A23:A24"/>
    <mergeCell ref="A21:A22"/>
    <mergeCell ref="B21:D22"/>
    <mergeCell ref="A4:B4"/>
    <mergeCell ref="B5:D5"/>
    <mergeCell ref="A34:B34"/>
    <mergeCell ref="A35:B35"/>
    <mergeCell ref="A6:A7"/>
    <mergeCell ref="B6:D7"/>
    <mergeCell ref="A14:A15"/>
    <mergeCell ref="A12:A13"/>
    <mergeCell ref="A16:A17"/>
    <mergeCell ref="B16:D17"/>
    <mergeCell ref="A39:B39"/>
    <mergeCell ref="M2:U2"/>
    <mergeCell ref="U21:U22"/>
    <mergeCell ref="U23:U24"/>
    <mergeCell ref="U25:U26"/>
    <mergeCell ref="T23:T24"/>
    <mergeCell ref="T25:T26"/>
    <mergeCell ref="T21:T22"/>
    <mergeCell ref="R21:R22"/>
    <mergeCell ref="S21:S22"/>
    <mergeCell ref="A10:A11"/>
    <mergeCell ref="H10:J11"/>
    <mergeCell ref="K10:M11"/>
    <mergeCell ref="A8:A9"/>
    <mergeCell ref="T6:T7"/>
    <mergeCell ref="H5:J5"/>
    <mergeCell ref="U6:U7"/>
    <mergeCell ref="E8:G9"/>
    <mergeCell ref="N8:P9"/>
    <mergeCell ref="T8:T9"/>
    <mergeCell ref="U8:U9"/>
    <mergeCell ref="K5:M5"/>
    <mergeCell ref="N5:P5"/>
    <mergeCell ref="Q5:S5"/>
    <mergeCell ref="V8:V9"/>
    <mergeCell ref="W8:W9"/>
    <mergeCell ref="E14:G15"/>
    <mergeCell ref="U10:U11"/>
    <mergeCell ref="H12:J13"/>
    <mergeCell ref="K12:M13"/>
    <mergeCell ref="Q6:S7"/>
    <mergeCell ref="X8:X9"/>
    <mergeCell ref="W6:W7"/>
    <mergeCell ref="V12:V13"/>
    <mergeCell ref="W12:W13"/>
    <mergeCell ref="V10:V11"/>
    <mergeCell ref="W10:W11"/>
    <mergeCell ref="X12:X13"/>
    <mergeCell ref="X10:X11"/>
    <mergeCell ref="V6:V7"/>
    <mergeCell ref="X6:X7"/>
    <mergeCell ref="T10:T11"/>
    <mergeCell ref="N14:P15"/>
    <mergeCell ref="T14:T15"/>
    <mergeCell ref="U14:U15"/>
    <mergeCell ref="V14:V15"/>
    <mergeCell ref="W14:W15"/>
    <mergeCell ref="X14:X15"/>
    <mergeCell ref="T12:T13"/>
    <mergeCell ref="U12:U13"/>
    <mergeCell ref="W16:W17"/>
    <mergeCell ref="X16:X17"/>
    <mergeCell ref="Q16:S17"/>
    <mergeCell ref="T16:T17"/>
    <mergeCell ref="U16:U17"/>
    <mergeCell ref="V16:V1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3">
      <selection activeCell="U31" sqref="U31"/>
    </sheetView>
  </sheetViews>
  <sheetFormatPr defaultColWidth="13.625" defaultRowHeight="36.75" customHeight="1"/>
  <cols>
    <col min="1" max="1" width="10.625" style="33" customWidth="1"/>
    <col min="2" max="25" width="4.75390625" style="33" customWidth="1"/>
    <col min="26" max="16384" width="13.625" style="33" customWidth="1"/>
  </cols>
  <sheetData>
    <row r="1" spans="1:21" ht="16.5" customHeight="1">
      <c r="A1" s="186" t="s">
        <v>206</v>
      </c>
      <c r="B1" s="186"/>
      <c r="C1" s="186"/>
      <c r="D1" s="186"/>
      <c r="E1" s="186"/>
      <c r="F1" s="186"/>
      <c r="G1" s="18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6.5" customHeight="1">
      <c r="A2" s="186" t="s">
        <v>51</v>
      </c>
      <c r="B2" s="186"/>
      <c r="C2" s="186"/>
      <c r="D2" s="186"/>
      <c r="E2" s="186"/>
      <c r="F2" s="186"/>
      <c r="G2" s="186"/>
      <c r="H2" s="36"/>
      <c r="M2" s="221"/>
      <c r="N2" s="221"/>
      <c r="O2" s="221"/>
      <c r="P2" s="221"/>
      <c r="Q2" s="221"/>
      <c r="R2" s="221"/>
      <c r="S2" s="221"/>
      <c r="T2" s="221"/>
      <c r="U2" s="221"/>
    </row>
    <row r="3" spans="1:5" ht="16.5" customHeight="1">
      <c r="A3" s="222" t="s">
        <v>194</v>
      </c>
      <c r="B3" s="222"/>
      <c r="C3" s="222"/>
      <c r="D3" s="222"/>
      <c r="E3" s="36"/>
    </row>
    <row r="4" spans="1:5" ht="16.5" customHeight="1" thickBot="1">
      <c r="A4" s="186" t="s">
        <v>238</v>
      </c>
      <c r="B4" s="186"/>
      <c r="C4" s="36"/>
      <c r="D4" s="36"/>
      <c r="E4" s="36"/>
    </row>
    <row r="5" spans="1:24" ht="16.5" customHeight="1" thickBot="1">
      <c r="A5" s="37"/>
      <c r="B5" s="173" t="s">
        <v>59</v>
      </c>
      <c r="C5" s="174"/>
      <c r="D5" s="185"/>
      <c r="E5" s="173" t="s">
        <v>91</v>
      </c>
      <c r="F5" s="174"/>
      <c r="G5" s="185"/>
      <c r="H5" s="173" t="s">
        <v>101</v>
      </c>
      <c r="I5" s="174"/>
      <c r="J5" s="174"/>
      <c r="K5" s="173" t="s">
        <v>57</v>
      </c>
      <c r="L5" s="174"/>
      <c r="M5" s="174"/>
      <c r="N5" s="173" t="s">
        <v>34</v>
      </c>
      <c r="O5" s="174"/>
      <c r="P5" s="185"/>
      <c r="Q5" s="173" t="s">
        <v>279</v>
      </c>
      <c r="R5" s="174"/>
      <c r="S5" s="185"/>
      <c r="T5" s="34" t="s">
        <v>0</v>
      </c>
      <c r="U5" s="34" t="s">
        <v>1</v>
      </c>
      <c r="V5" s="34" t="s">
        <v>2</v>
      </c>
      <c r="W5" s="34" t="s">
        <v>3</v>
      </c>
      <c r="X5" s="34" t="s">
        <v>4</v>
      </c>
    </row>
    <row r="6" spans="1:24" ht="16.5" customHeight="1" thickBot="1">
      <c r="A6" s="175" t="str">
        <f>$B$5</f>
        <v>稲野ＪＦＣ</v>
      </c>
      <c r="B6" s="179"/>
      <c r="C6" s="180"/>
      <c r="D6" s="181"/>
      <c r="E6" s="38">
        <v>0</v>
      </c>
      <c r="F6" s="39" t="s">
        <v>19</v>
      </c>
      <c r="G6" s="40">
        <v>3</v>
      </c>
      <c r="H6" s="38">
        <v>1</v>
      </c>
      <c r="I6" s="39" t="s">
        <v>19</v>
      </c>
      <c r="J6" s="41">
        <v>0</v>
      </c>
      <c r="K6" s="38">
        <v>1</v>
      </c>
      <c r="L6" s="39" t="s">
        <v>19</v>
      </c>
      <c r="M6" s="40">
        <v>1</v>
      </c>
      <c r="N6" s="41">
        <v>3</v>
      </c>
      <c r="O6" s="41" t="s">
        <v>208</v>
      </c>
      <c r="P6" s="40">
        <v>0</v>
      </c>
      <c r="Q6" s="215"/>
      <c r="R6" s="216"/>
      <c r="S6" s="217"/>
      <c r="T6" s="177">
        <f>SUM(L7,I7,F7,O7)</f>
        <v>7</v>
      </c>
      <c r="U6" s="177">
        <f>SUM(E6,H6,K6,N6)</f>
        <v>5</v>
      </c>
      <c r="V6" s="177">
        <f>SUM(M6,J6,G6,P6)</f>
        <v>4</v>
      </c>
      <c r="W6" s="171">
        <f>U6-V6</f>
        <v>1</v>
      </c>
      <c r="X6" s="171">
        <v>2</v>
      </c>
    </row>
    <row r="7" spans="1:24" ht="16.5" customHeight="1" thickBot="1">
      <c r="A7" s="176"/>
      <c r="B7" s="182"/>
      <c r="C7" s="183"/>
      <c r="D7" s="184"/>
      <c r="E7" s="42" t="s">
        <v>5</v>
      </c>
      <c r="F7" s="37">
        <v>0</v>
      </c>
      <c r="G7" s="43"/>
      <c r="H7" s="42" t="s">
        <v>5</v>
      </c>
      <c r="I7" s="37">
        <v>3</v>
      </c>
      <c r="J7" s="44"/>
      <c r="K7" s="42" t="s">
        <v>5</v>
      </c>
      <c r="L7" s="37">
        <v>1</v>
      </c>
      <c r="M7" s="43"/>
      <c r="N7" s="42" t="s">
        <v>5</v>
      </c>
      <c r="O7" s="37">
        <v>3</v>
      </c>
      <c r="P7" s="43"/>
      <c r="Q7" s="218"/>
      <c r="R7" s="219"/>
      <c r="S7" s="220"/>
      <c r="T7" s="178"/>
      <c r="U7" s="178"/>
      <c r="V7" s="178"/>
      <c r="W7" s="172"/>
      <c r="X7" s="172"/>
    </row>
    <row r="8" spans="1:24" ht="16.5" customHeight="1" thickBot="1">
      <c r="A8" s="175" t="str">
        <f>$E$5</f>
        <v>三樹平田ＳＣ・４Ａ</v>
      </c>
      <c r="B8" s="38">
        <v>3</v>
      </c>
      <c r="C8" s="39" t="s">
        <v>19</v>
      </c>
      <c r="D8" s="40">
        <v>0</v>
      </c>
      <c r="E8" s="179"/>
      <c r="F8" s="180"/>
      <c r="G8" s="181"/>
      <c r="H8" s="38">
        <v>1</v>
      </c>
      <c r="I8" s="39" t="s">
        <v>19</v>
      </c>
      <c r="J8" s="41">
        <v>0</v>
      </c>
      <c r="K8" s="38">
        <v>1</v>
      </c>
      <c r="L8" s="39" t="s">
        <v>19</v>
      </c>
      <c r="M8" s="40">
        <v>0</v>
      </c>
      <c r="N8" s="215"/>
      <c r="O8" s="216"/>
      <c r="P8" s="217"/>
      <c r="Q8" s="41">
        <v>2</v>
      </c>
      <c r="R8" s="41" t="s">
        <v>208</v>
      </c>
      <c r="S8" s="41">
        <v>0</v>
      </c>
      <c r="T8" s="177">
        <f>SUM(L9,I9,C9,R9)</f>
        <v>12</v>
      </c>
      <c r="U8" s="177">
        <f>SUM(B8,H8,K8,Q8)</f>
        <v>7</v>
      </c>
      <c r="V8" s="177">
        <f>SUM(D8,J8,M8,S8)</f>
        <v>0</v>
      </c>
      <c r="W8" s="171">
        <f>U8-V8</f>
        <v>7</v>
      </c>
      <c r="X8" s="171">
        <v>1</v>
      </c>
    </row>
    <row r="9" spans="1:24" ht="16.5" customHeight="1" thickBot="1">
      <c r="A9" s="176"/>
      <c r="B9" s="42" t="s">
        <v>5</v>
      </c>
      <c r="C9" s="37">
        <v>3</v>
      </c>
      <c r="D9" s="43"/>
      <c r="E9" s="182"/>
      <c r="F9" s="183"/>
      <c r="G9" s="184"/>
      <c r="H9" s="42" t="s">
        <v>5</v>
      </c>
      <c r="I9" s="37">
        <v>3</v>
      </c>
      <c r="J9" s="44" t="s">
        <v>239</v>
      </c>
      <c r="K9" s="42" t="s">
        <v>5</v>
      </c>
      <c r="L9" s="37">
        <v>3</v>
      </c>
      <c r="M9" s="43"/>
      <c r="N9" s="218"/>
      <c r="O9" s="219"/>
      <c r="P9" s="220"/>
      <c r="Q9" s="42" t="s">
        <v>5</v>
      </c>
      <c r="R9" s="37">
        <v>3</v>
      </c>
      <c r="S9" s="44"/>
      <c r="T9" s="178"/>
      <c r="U9" s="178"/>
      <c r="V9" s="178"/>
      <c r="W9" s="172"/>
      <c r="X9" s="172"/>
    </row>
    <row r="10" spans="1:24" ht="16.5" customHeight="1" thickBot="1">
      <c r="A10" s="175" t="str">
        <f>$H$5</f>
        <v>玉津ＦＣ</v>
      </c>
      <c r="B10" s="38">
        <v>0</v>
      </c>
      <c r="C10" s="39" t="s">
        <v>19</v>
      </c>
      <c r="D10" s="40">
        <v>1</v>
      </c>
      <c r="E10" s="38">
        <v>0</v>
      </c>
      <c r="F10" s="39" t="s">
        <v>19</v>
      </c>
      <c r="G10" s="40">
        <v>1</v>
      </c>
      <c r="H10" s="179"/>
      <c r="I10" s="180"/>
      <c r="J10" s="180"/>
      <c r="K10" s="215"/>
      <c r="L10" s="216"/>
      <c r="M10" s="217"/>
      <c r="N10" s="41">
        <v>1</v>
      </c>
      <c r="O10" s="41" t="s">
        <v>208</v>
      </c>
      <c r="P10" s="40">
        <v>0</v>
      </c>
      <c r="Q10" s="41">
        <v>2</v>
      </c>
      <c r="R10" s="41" t="s">
        <v>208</v>
      </c>
      <c r="S10" s="41">
        <v>1</v>
      </c>
      <c r="T10" s="177">
        <f>SUM(,F11,C11,O11,R11)</f>
        <v>6</v>
      </c>
      <c r="U10" s="177">
        <f>SUM(B10,E10,N10,Q10)</f>
        <v>3</v>
      </c>
      <c r="V10" s="177">
        <f>SUM(G10,D10,P10,S10)</f>
        <v>3</v>
      </c>
      <c r="W10" s="171">
        <f>U10-V10</f>
        <v>0</v>
      </c>
      <c r="X10" s="171">
        <v>3</v>
      </c>
    </row>
    <row r="11" spans="1:24" ht="16.5" customHeight="1" thickBot="1">
      <c r="A11" s="176"/>
      <c r="B11" s="42" t="s">
        <v>5</v>
      </c>
      <c r="C11" s="37">
        <v>0</v>
      </c>
      <c r="D11" s="43"/>
      <c r="E11" s="42" t="s">
        <v>5</v>
      </c>
      <c r="F11" s="37">
        <v>0</v>
      </c>
      <c r="G11" s="43"/>
      <c r="H11" s="182"/>
      <c r="I11" s="183"/>
      <c r="J11" s="183"/>
      <c r="K11" s="218"/>
      <c r="L11" s="219"/>
      <c r="M11" s="220"/>
      <c r="N11" s="42" t="s">
        <v>5</v>
      </c>
      <c r="O11" s="37">
        <v>3</v>
      </c>
      <c r="P11" s="43"/>
      <c r="Q11" s="42" t="s">
        <v>5</v>
      </c>
      <c r="R11" s="37">
        <v>3</v>
      </c>
      <c r="S11" s="44"/>
      <c r="T11" s="178"/>
      <c r="U11" s="178"/>
      <c r="V11" s="178"/>
      <c r="W11" s="172"/>
      <c r="X11" s="172"/>
    </row>
    <row r="12" spans="1:24" ht="16.5" customHeight="1" thickBot="1">
      <c r="A12" s="175" t="str">
        <f>$K$5</f>
        <v>江井島イレブン</v>
      </c>
      <c r="B12" s="38">
        <v>1</v>
      </c>
      <c r="C12" s="39" t="s">
        <v>19</v>
      </c>
      <c r="D12" s="40">
        <v>1</v>
      </c>
      <c r="E12" s="38">
        <v>0</v>
      </c>
      <c r="F12" s="39" t="s">
        <v>19</v>
      </c>
      <c r="G12" s="40">
        <v>1</v>
      </c>
      <c r="H12" s="215"/>
      <c r="I12" s="216"/>
      <c r="J12" s="217"/>
      <c r="K12" s="179"/>
      <c r="L12" s="180"/>
      <c r="M12" s="181"/>
      <c r="N12" s="41">
        <v>0</v>
      </c>
      <c r="O12" s="41" t="s">
        <v>208</v>
      </c>
      <c r="P12" s="40">
        <v>1</v>
      </c>
      <c r="Q12" s="41">
        <v>0</v>
      </c>
      <c r="R12" s="41" t="s">
        <v>208</v>
      </c>
      <c r="S12" s="41">
        <v>0</v>
      </c>
      <c r="T12" s="177">
        <f>SUM(,F13,C13,O13,R13)</f>
        <v>2</v>
      </c>
      <c r="U12" s="177">
        <f>SUM(B12,E12,N12,Q12)</f>
        <v>1</v>
      </c>
      <c r="V12" s="177">
        <f>SUM(P12,G12,D12)</f>
        <v>3</v>
      </c>
      <c r="W12" s="171">
        <f>U12-V12</f>
        <v>-2</v>
      </c>
      <c r="X12" s="171">
        <v>5</v>
      </c>
    </row>
    <row r="13" spans="1:24" ht="16.5" customHeight="1" thickBot="1">
      <c r="A13" s="176"/>
      <c r="B13" s="42" t="s">
        <v>5</v>
      </c>
      <c r="C13" s="37">
        <v>1</v>
      </c>
      <c r="D13" s="43"/>
      <c r="E13" s="42" t="s">
        <v>5</v>
      </c>
      <c r="F13" s="37">
        <v>0</v>
      </c>
      <c r="G13" s="43"/>
      <c r="H13" s="218"/>
      <c r="I13" s="219"/>
      <c r="J13" s="220"/>
      <c r="K13" s="182"/>
      <c r="L13" s="183"/>
      <c r="M13" s="184"/>
      <c r="N13" s="42" t="s">
        <v>5</v>
      </c>
      <c r="O13" s="37">
        <v>0</v>
      </c>
      <c r="P13" s="43"/>
      <c r="Q13" s="42" t="s">
        <v>5</v>
      </c>
      <c r="R13" s="37">
        <v>1</v>
      </c>
      <c r="S13" s="44"/>
      <c r="T13" s="178"/>
      <c r="U13" s="178"/>
      <c r="V13" s="178"/>
      <c r="W13" s="172"/>
      <c r="X13" s="172"/>
    </row>
    <row r="14" spans="1:24" ht="16.5" customHeight="1" thickBot="1">
      <c r="A14" s="175" t="str">
        <f>$N$5</f>
        <v>河南ＳＣ</v>
      </c>
      <c r="B14" s="35">
        <v>0</v>
      </c>
      <c r="C14" s="41" t="s">
        <v>208</v>
      </c>
      <c r="D14" s="40">
        <v>3</v>
      </c>
      <c r="E14" s="215"/>
      <c r="F14" s="216"/>
      <c r="G14" s="217"/>
      <c r="H14" s="35">
        <v>0</v>
      </c>
      <c r="I14" s="41" t="s">
        <v>208</v>
      </c>
      <c r="J14" s="40">
        <v>1</v>
      </c>
      <c r="K14" s="35">
        <v>1</v>
      </c>
      <c r="L14" s="41" t="s">
        <v>208</v>
      </c>
      <c r="M14" s="40">
        <v>0</v>
      </c>
      <c r="N14" s="209"/>
      <c r="O14" s="210"/>
      <c r="P14" s="211"/>
      <c r="Q14" s="38">
        <v>1</v>
      </c>
      <c r="R14" s="41" t="s">
        <v>208</v>
      </c>
      <c r="S14" s="40">
        <v>1</v>
      </c>
      <c r="T14" s="177">
        <f>C15+I15+L15+R15</f>
        <v>4</v>
      </c>
      <c r="U14" s="177">
        <f>B14+H14+K14+Q14</f>
        <v>2</v>
      </c>
      <c r="V14" s="177">
        <f>D14+J14+M14+S14</f>
        <v>5</v>
      </c>
      <c r="W14" s="171">
        <f>U14-V14</f>
        <v>-3</v>
      </c>
      <c r="X14" s="177">
        <v>4</v>
      </c>
    </row>
    <row r="15" spans="1:24" ht="16.5" customHeight="1" thickBot="1">
      <c r="A15" s="176"/>
      <c r="B15" s="42" t="s">
        <v>5</v>
      </c>
      <c r="C15" s="37">
        <v>0</v>
      </c>
      <c r="D15" s="43"/>
      <c r="E15" s="218"/>
      <c r="F15" s="219"/>
      <c r="G15" s="220"/>
      <c r="H15" s="42" t="s">
        <v>5</v>
      </c>
      <c r="I15" s="37">
        <v>0</v>
      </c>
      <c r="J15" s="43"/>
      <c r="K15" s="42" t="s">
        <v>5</v>
      </c>
      <c r="L15" s="37">
        <v>3</v>
      </c>
      <c r="M15" s="43"/>
      <c r="N15" s="212"/>
      <c r="O15" s="213"/>
      <c r="P15" s="214"/>
      <c r="Q15" s="42" t="s">
        <v>5</v>
      </c>
      <c r="R15" s="37">
        <v>1</v>
      </c>
      <c r="S15" s="43"/>
      <c r="T15" s="178"/>
      <c r="U15" s="178"/>
      <c r="V15" s="178"/>
      <c r="W15" s="172"/>
      <c r="X15" s="178"/>
    </row>
    <row r="16" spans="1:24" ht="16.5" customHeight="1" thickBot="1">
      <c r="A16" s="175" t="str">
        <f>$Q$5</f>
        <v>太子ＦＣ Ｊr. B</v>
      </c>
      <c r="B16" s="215"/>
      <c r="C16" s="216"/>
      <c r="D16" s="217"/>
      <c r="E16" s="38">
        <v>0</v>
      </c>
      <c r="F16" s="41" t="s">
        <v>208</v>
      </c>
      <c r="G16" s="40">
        <v>2</v>
      </c>
      <c r="H16" s="41">
        <v>1</v>
      </c>
      <c r="I16" s="41" t="s">
        <v>208</v>
      </c>
      <c r="J16" s="40">
        <v>2</v>
      </c>
      <c r="K16" s="41">
        <v>0</v>
      </c>
      <c r="L16" s="41" t="s">
        <v>208</v>
      </c>
      <c r="M16" s="40">
        <v>0</v>
      </c>
      <c r="N16" s="41">
        <v>1</v>
      </c>
      <c r="O16" s="41" t="s">
        <v>208</v>
      </c>
      <c r="P16" s="40">
        <v>1</v>
      </c>
      <c r="Q16" s="209"/>
      <c r="R16" s="210"/>
      <c r="S16" s="211"/>
      <c r="T16" s="177">
        <f>F17+I17+L17+O17</f>
        <v>2</v>
      </c>
      <c r="U16" s="177">
        <f>E16+H16+K16+N16</f>
        <v>2</v>
      </c>
      <c r="V16" s="177">
        <f>G16+J16+M16+P16</f>
        <v>5</v>
      </c>
      <c r="W16" s="171">
        <f>U16-V16</f>
        <v>-3</v>
      </c>
      <c r="X16" s="177">
        <v>6</v>
      </c>
    </row>
    <row r="17" spans="1:24" ht="16.5" customHeight="1" thickBot="1">
      <c r="A17" s="176"/>
      <c r="B17" s="218"/>
      <c r="C17" s="219"/>
      <c r="D17" s="220"/>
      <c r="E17" s="42" t="s">
        <v>5</v>
      </c>
      <c r="F17" s="83">
        <v>0</v>
      </c>
      <c r="G17" s="76"/>
      <c r="H17" s="42" t="s">
        <v>5</v>
      </c>
      <c r="I17" s="37">
        <v>0</v>
      </c>
      <c r="J17" s="43"/>
      <c r="K17" s="42" t="s">
        <v>5</v>
      </c>
      <c r="L17" s="37">
        <v>1</v>
      </c>
      <c r="M17" s="44"/>
      <c r="N17" s="42" t="s">
        <v>5</v>
      </c>
      <c r="O17" s="37">
        <v>1</v>
      </c>
      <c r="P17" s="43"/>
      <c r="Q17" s="212"/>
      <c r="R17" s="213"/>
      <c r="S17" s="214"/>
      <c r="T17" s="178"/>
      <c r="U17" s="178"/>
      <c r="V17" s="178"/>
      <c r="W17" s="172"/>
      <c r="X17" s="178"/>
    </row>
    <row r="18" spans="1:24" ht="16.5" customHeight="1">
      <c r="A18" s="7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5" ht="16.5" customHeight="1" thickBot="1">
      <c r="A19" s="186" t="s">
        <v>240</v>
      </c>
      <c r="B19" s="186"/>
      <c r="C19" s="36"/>
      <c r="D19" s="36"/>
      <c r="E19" s="36"/>
    </row>
    <row r="20" spans="1:21" ht="16.5" customHeight="1" thickBot="1">
      <c r="A20" s="37"/>
      <c r="B20" s="173" t="s">
        <v>89</v>
      </c>
      <c r="C20" s="174"/>
      <c r="D20" s="185"/>
      <c r="E20" s="173" t="s">
        <v>90</v>
      </c>
      <c r="F20" s="174"/>
      <c r="G20" s="185"/>
      <c r="H20" s="173" t="s">
        <v>103</v>
      </c>
      <c r="I20" s="174"/>
      <c r="J20" s="174"/>
      <c r="K20" s="173" t="s">
        <v>102</v>
      </c>
      <c r="L20" s="174"/>
      <c r="M20" s="185"/>
      <c r="N20" s="173" t="s">
        <v>63</v>
      </c>
      <c r="O20" s="174"/>
      <c r="P20" s="185"/>
      <c r="Q20" s="34" t="s">
        <v>0</v>
      </c>
      <c r="R20" s="34" t="s">
        <v>1</v>
      </c>
      <c r="S20" s="34" t="s">
        <v>2</v>
      </c>
      <c r="T20" s="34" t="s">
        <v>3</v>
      </c>
      <c r="U20" s="34" t="s">
        <v>4</v>
      </c>
    </row>
    <row r="21" spans="1:21" ht="16.5" customHeight="1" thickBot="1">
      <c r="A21" s="175" t="str">
        <f>$B$20</f>
        <v>若草ＪＳＣ</v>
      </c>
      <c r="B21" s="179"/>
      <c r="C21" s="180"/>
      <c r="D21" s="181"/>
      <c r="E21" s="38">
        <v>3</v>
      </c>
      <c r="F21" s="39" t="s">
        <v>19</v>
      </c>
      <c r="G21" s="40">
        <v>1</v>
      </c>
      <c r="H21" s="41">
        <v>1</v>
      </c>
      <c r="I21" s="39" t="s">
        <v>19</v>
      </c>
      <c r="J21" s="41">
        <v>2</v>
      </c>
      <c r="K21" s="38">
        <v>3</v>
      </c>
      <c r="L21" s="39" t="s">
        <v>19</v>
      </c>
      <c r="M21" s="40">
        <v>0</v>
      </c>
      <c r="N21" s="41">
        <v>1</v>
      </c>
      <c r="O21" s="41" t="s">
        <v>290</v>
      </c>
      <c r="P21" s="41">
        <v>0</v>
      </c>
      <c r="Q21" s="177">
        <f>L22+I22+F22+O22</f>
        <v>9</v>
      </c>
      <c r="R21" s="177">
        <f>SUM(E21,H21,K21,N21)</f>
        <v>8</v>
      </c>
      <c r="S21" s="177">
        <f>SUM(G21,J21,M21,P21)</f>
        <v>3</v>
      </c>
      <c r="T21" s="171">
        <f>$R$21-$S$21</f>
        <v>5</v>
      </c>
      <c r="U21" s="171">
        <v>2</v>
      </c>
    </row>
    <row r="22" spans="1:21" ht="16.5" customHeight="1" thickBot="1">
      <c r="A22" s="176"/>
      <c r="B22" s="182"/>
      <c r="C22" s="183"/>
      <c r="D22" s="184"/>
      <c r="E22" s="42" t="s">
        <v>32</v>
      </c>
      <c r="F22" s="37">
        <v>3</v>
      </c>
      <c r="G22" s="43"/>
      <c r="H22" s="44" t="s">
        <v>5</v>
      </c>
      <c r="I22" s="37">
        <v>0</v>
      </c>
      <c r="J22" s="44"/>
      <c r="K22" s="42" t="s">
        <v>5</v>
      </c>
      <c r="L22" s="37">
        <v>3</v>
      </c>
      <c r="M22" s="43"/>
      <c r="N22" s="42" t="s">
        <v>5</v>
      </c>
      <c r="O22" s="37">
        <v>3</v>
      </c>
      <c r="P22" s="44"/>
      <c r="Q22" s="178"/>
      <c r="R22" s="178"/>
      <c r="S22" s="178"/>
      <c r="T22" s="172"/>
      <c r="U22" s="172"/>
    </row>
    <row r="23" spans="1:21" ht="16.5" customHeight="1" thickBot="1">
      <c r="A23" s="175" t="str">
        <f>$E$20</f>
        <v>武庫ＪＳＣ・ティガー</v>
      </c>
      <c r="B23" s="38">
        <v>1</v>
      </c>
      <c r="C23" s="39" t="s">
        <v>19</v>
      </c>
      <c r="D23" s="40">
        <v>3</v>
      </c>
      <c r="E23" s="179"/>
      <c r="F23" s="180"/>
      <c r="G23" s="181"/>
      <c r="H23" s="38">
        <v>0</v>
      </c>
      <c r="I23" s="39" t="s">
        <v>19</v>
      </c>
      <c r="J23" s="41">
        <v>7</v>
      </c>
      <c r="K23" s="38">
        <v>1</v>
      </c>
      <c r="L23" s="39" t="s">
        <v>19</v>
      </c>
      <c r="M23" s="40">
        <v>2</v>
      </c>
      <c r="N23" s="41">
        <v>0</v>
      </c>
      <c r="O23" s="41" t="s">
        <v>290</v>
      </c>
      <c r="P23" s="41">
        <v>3</v>
      </c>
      <c r="Q23" s="177">
        <f>C24+L24+I24+O24</f>
        <v>0</v>
      </c>
      <c r="R23" s="177">
        <f>SUM(B23,H23,K23,N23)</f>
        <v>2</v>
      </c>
      <c r="S23" s="177">
        <f>SUM(D23,J23,M23,P23)</f>
        <v>15</v>
      </c>
      <c r="T23" s="171">
        <f>R23-S23</f>
        <v>-13</v>
      </c>
      <c r="U23" s="171">
        <v>5</v>
      </c>
    </row>
    <row r="24" spans="1:21" ht="16.5" customHeight="1" thickBot="1">
      <c r="A24" s="176"/>
      <c r="B24" s="42" t="s">
        <v>5</v>
      </c>
      <c r="C24" s="37">
        <v>0</v>
      </c>
      <c r="D24" s="43"/>
      <c r="E24" s="182"/>
      <c r="F24" s="183"/>
      <c r="G24" s="184"/>
      <c r="H24" s="42" t="s">
        <v>5</v>
      </c>
      <c r="I24" s="37">
        <v>0</v>
      </c>
      <c r="J24" s="44"/>
      <c r="K24" s="42" t="s">
        <v>5</v>
      </c>
      <c r="L24" s="37">
        <v>0</v>
      </c>
      <c r="M24" s="82"/>
      <c r="N24" s="42" t="s">
        <v>5</v>
      </c>
      <c r="O24" s="37">
        <v>0</v>
      </c>
      <c r="P24" s="44"/>
      <c r="Q24" s="178"/>
      <c r="R24" s="178"/>
      <c r="S24" s="178"/>
      <c r="T24" s="172"/>
      <c r="U24" s="172"/>
    </row>
    <row r="25" spans="1:21" ht="16.5" customHeight="1" thickBot="1">
      <c r="A25" s="175" t="str">
        <f>$H$20</f>
        <v>池の里ＪＳＣ</v>
      </c>
      <c r="B25" s="38">
        <v>2</v>
      </c>
      <c r="C25" s="39" t="s">
        <v>19</v>
      </c>
      <c r="D25" s="40">
        <v>1</v>
      </c>
      <c r="E25" s="38">
        <v>7</v>
      </c>
      <c r="F25" s="39" t="s">
        <v>19</v>
      </c>
      <c r="G25" s="40">
        <v>0</v>
      </c>
      <c r="H25" s="179"/>
      <c r="I25" s="180"/>
      <c r="J25" s="180"/>
      <c r="K25" s="38">
        <v>3</v>
      </c>
      <c r="L25" s="39" t="s">
        <v>208</v>
      </c>
      <c r="M25" s="81">
        <v>0</v>
      </c>
      <c r="N25" s="41">
        <v>4</v>
      </c>
      <c r="O25" s="41" t="s">
        <v>290</v>
      </c>
      <c r="P25" s="41">
        <v>0</v>
      </c>
      <c r="Q25" s="177">
        <f>C26+L26+F26+O26</f>
        <v>12</v>
      </c>
      <c r="R25" s="177">
        <f>SUM(B25,E25,K25,N25)</f>
        <v>16</v>
      </c>
      <c r="S25" s="177">
        <f>SUM(D25,G25,M25,P25)</f>
        <v>1</v>
      </c>
      <c r="T25" s="171">
        <f>R25-S25</f>
        <v>15</v>
      </c>
      <c r="U25" s="171">
        <v>1</v>
      </c>
    </row>
    <row r="26" spans="1:21" ht="16.5" customHeight="1" thickBot="1">
      <c r="A26" s="176"/>
      <c r="B26" s="42" t="s">
        <v>5</v>
      </c>
      <c r="C26" s="37">
        <v>3</v>
      </c>
      <c r="D26" s="43"/>
      <c r="E26" s="42" t="s">
        <v>5</v>
      </c>
      <c r="F26" s="37">
        <v>3</v>
      </c>
      <c r="G26" s="43"/>
      <c r="H26" s="182"/>
      <c r="I26" s="183"/>
      <c r="J26" s="183"/>
      <c r="K26" s="42" t="s">
        <v>5</v>
      </c>
      <c r="L26" s="37">
        <v>3</v>
      </c>
      <c r="M26" s="43"/>
      <c r="N26" s="42" t="s">
        <v>5</v>
      </c>
      <c r="O26" s="37">
        <v>3</v>
      </c>
      <c r="P26" s="44"/>
      <c r="Q26" s="178"/>
      <c r="R26" s="178"/>
      <c r="S26" s="178"/>
      <c r="T26" s="172"/>
      <c r="U26" s="172"/>
    </row>
    <row r="27" spans="1:21" ht="16.5" customHeight="1" thickBot="1">
      <c r="A27" s="175" t="str">
        <f>$K$20</f>
        <v>加古川たんぽぽ・アズーリ</v>
      </c>
      <c r="B27" s="38">
        <v>0</v>
      </c>
      <c r="C27" s="39" t="s">
        <v>19</v>
      </c>
      <c r="D27" s="40">
        <v>3</v>
      </c>
      <c r="E27" s="38">
        <v>2</v>
      </c>
      <c r="F27" s="39" t="s">
        <v>19</v>
      </c>
      <c r="G27" s="40">
        <v>1</v>
      </c>
      <c r="H27" s="38">
        <v>0</v>
      </c>
      <c r="I27" s="39" t="s">
        <v>19</v>
      </c>
      <c r="J27" s="40">
        <v>3</v>
      </c>
      <c r="K27" s="179"/>
      <c r="L27" s="180"/>
      <c r="M27" s="181"/>
      <c r="N27" s="41">
        <v>0</v>
      </c>
      <c r="O27" s="41" t="s">
        <v>290</v>
      </c>
      <c r="P27" s="41">
        <v>1</v>
      </c>
      <c r="Q27" s="177">
        <f>C28+I28+F28+O28</f>
        <v>3</v>
      </c>
      <c r="R27" s="177">
        <f>SUM(B27,E27,H27,N27)</f>
        <v>2</v>
      </c>
      <c r="S27" s="177">
        <f>SUM(D27,G27,J27,P27)</f>
        <v>8</v>
      </c>
      <c r="T27" s="171">
        <f>R27-S27</f>
        <v>-6</v>
      </c>
      <c r="U27" s="171">
        <v>4</v>
      </c>
    </row>
    <row r="28" spans="1:21" ht="16.5" customHeight="1" thickBot="1">
      <c r="A28" s="176"/>
      <c r="B28" s="42" t="s">
        <v>5</v>
      </c>
      <c r="C28" s="37">
        <v>0</v>
      </c>
      <c r="D28" s="43"/>
      <c r="E28" s="42" t="s">
        <v>5</v>
      </c>
      <c r="F28" s="37">
        <v>3</v>
      </c>
      <c r="G28" s="43"/>
      <c r="H28" s="42" t="s">
        <v>5</v>
      </c>
      <c r="I28" s="37">
        <v>0</v>
      </c>
      <c r="J28" s="43"/>
      <c r="K28" s="182"/>
      <c r="L28" s="183"/>
      <c r="M28" s="184"/>
      <c r="N28" s="42" t="s">
        <v>5</v>
      </c>
      <c r="O28" s="75">
        <v>0</v>
      </c>
      <c r="P28" s="35"/>
      <c r="Q28" s="178"/>
      <c r="R28" s="178"/>
      <c r="S28" s="178"/>
      <c r="T28" s="172"/>
      <c r="U28" s="172"/>
    </row>
    <row r="29" spans="1:22" ht="16.5" customHeight="1" thickBot="1">
      <c r="A29" s="175" t="str">
        <f>N20</f>
        <v>リバースＦＣ</v>
      </c>
      <c r="B29" s="35">
        <v>0</v>
      </c>
      <c r="C29" s="35" t="s">
        <v>208</v>
      </c>
      <c r="D29" s="40">
        <v>1</v>
      </c>
      <c r="E29" s="35">
        <v>3</v>
      </c>
      <c r="F29" s="35" t="s">
        <v>290</v>
      </c>
      <c r="G29" s="40">
        <v>0</v>
      </c>
      <c r="H29" s="35">
        <v>0</v>
      </c>
      <c r="I29" s="35" t="s">
        <v>290</v>
      </c>
      <c r="J29" s="40">
        <v>4</v>
      </c>
      <c r="K29" s="35">
        <v>1</v>
      </c>
      <c r="L29" s="35" t="s">
        <v>290</v>
      </c>
      <c r="M29" s="40">
        <v>0</v>
      </c>
      <c r="N29" s="209"/>
      <c r="O29" s="210"/>
      <c r="P29" s="211"/>
      <c r="Q29" s="177">
        <f>C30+L30+I30+F30</f>
        <v>6</v>
      </c>
      <c r="R29" s="177">
        <f>SUM(B29,E29,H29,K29)</f>
        <v>4</v>
      </c>
      <c r="S29" s="177">
        <f>SUM(D29,G29,J29,M29,)</f>
        <v>5</v>
      </c>
      <c r="T29" s="171">
        <f>R29-S29</f>
        <v>-1</v>
      </c>
      <c r="U29" s="177">
        <v>3</v>
      </c>
      <c r="V29" s="80"/>
    </row>
    <row r="30" spans="1:21" ht="16.5" customHeight="1" thickBot="1">
      <c r="A30" s="176"/>
      <c r="B30" s="42" t="s">
        <v>5</v>
      </c>
      <c r="C30" s="37">
        <v>0</v>
      </c>
      <c r="D30" s="43"/>
      <c r="E30" s="42" t="s">
        <v>5</v>
      </c>
      <c r="F30" s="37">
        <v>3</v>
      </c>
      <c r="G30" s="43"/>
      <c r="H30" s="42" t="s">
        <v>5</v>
      </c>
      <c r="I30" s="37">
        <v>0</v>
      </c>
      <c r="J30" s="43"/>
      <c r="K30" s="42" t="s">
        <v>5</v>
      </c>
      <c r="L30" s="37">
        <v>3</v>
      </c>
      <c r="M30" s="43"/>
      <c r="N30" s="212"/>
      <c r="O30" s="213"/>
      <c r="P30" s="214"/>
      <c r="Q30" s="178"/>
      <c r="R30" s="178"/>
      <c r="S30" s="178"/>
      <c r="T30" s="172"/>
      <c r="U30" s="178"/>
    </row>
    <row r="31" spans="1:21" ht="16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41"/>
    </row>
    <row r="32" spans="1:24" ht="16.5" customHeight="1" thickBot="1">
      <c r="A32" s="7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0" ht="16.5" customHeight="1" thickBot="1">
      <c r="A33" s="150" t="s">
        <v>6</v>
      </c>
      <c r="B33" s="151"/>
      <c r="C33" s="147" t="s">
        <v>12</v>
      </c>
      <c r="D33" s="148"/>
      <c r="E33" s="148"/>
      <c r="F33" s="148"/>
      <c r="G33" s="148"/>
      <c r="H33" s="148"/>
      <c r="I33" s="149"/>
      <c r="J33" s="152" t="s">
        <v>131</v>
      </c>
      <c r="K33" s="153"/>
      <c r="L33" s="147" t="s">
        <v>13</v>
      </c>
      <c r="M33" s="148"/>
      <c r="N33" s="148"/>
      <c r="O33" s="148"/>
      <c r="P33" s="148"/>
      <c r="Q33" s="148"/>
      <c r="R33" s="149"/>
      <c r="S33" s="152" t="s">
        <v>131</v>
      </c>
      <c r="T33" s="153"/>
    </row>
    <row r="34" spans="1:20" ht="16.5" customHeight="1">
      <c r="A34" s="188" t="s">
        <v>209</v>
      </c>
      <c r="B34" s="189"/>
      <c r="C34" s="145" t="str">
        <f>$B$5</f>
        <v>稲野ＪＦＣ</v>
      </c>
      <c r="D34" s="190"/>
      <c r="E34" s="95">
        <v>0</v>
      </c>
      <c r="F34" s="96" t="s">
        <v>19</v>
      </c>
      <c r="G34" s="95">
        <v>3</v>
      </c>
      <c r="H34" s="190" t="str">
        <f>$E$5</f>
        <v>三樹平田ＳＣ・４Ａ</v>
      </c>
      <c r="I34" s="191"/>
      <c r="J34" s="145" t="s">
        <v>280</v>
      </c>
      <c r="K34" s="191"/>
      <c r="L34" s="145" t="str">
        <f>$H$5</f>
        <v>玉津ＦＣ</v>
      </c>
      <c r="M34" s="190"/>
      <c r="N34" s="95">
        <v>1</v>
      </c>
      <c r="O34" s="96" t="s">
        <v>19</v>
      </c>
      <c r="P34" s="95">
        <v>0</v>
      </c>
      <c r="Q34" s="190" t="str">
        <f>$N$5</f>
        <v>河南ＳＣ</v>
      </c>
      <c r="R34" s="191"/>
      <c r="S34" s="145" t="s">
        <v>283</v>
      </c>
      <c r="T34" s="191"/>
    </row>
    <row r="35" spans="1:20" ht="16.5" customHeight="1">
      <c r="A35" s="154" t="s">
        <v>241</v>
      </c>
      <c r="B35" s="146"/>
      <c r="C35" s="143" t="str">
        <f>$B$20</f>
        <v>若草ＪＳＣ</v>
      </c>
      <c r="D35" s="144"/>
      <c r="E35" s="97">
        <v>3</v>
      </c>
      <c r="F35" s="98" t="s">
        <v>19</v>
      </c>
      <c r="G35" s="97">
        <v>1</v>
      </c>
      <c r="H35" s="144" t="str">
        <f>$E$20</f>
        <v>武庫ＪＳＣ・ティガー</v>
      </c>
      <c r="I35" s="192"/>
      <c r="J35" s="200" t="s">
        <v>281</v>
      </c>
      <c r="K35" s="201"/>
      <c r="L35" s="143" t="str">
        <f>$H$20</f>
        <v>池の里ＪＳＣ</v>
      </c>
      <c r="M35" s="144"/>
      <c r="N35" s="97">
        <v>3</v>
      </c>
      <c r="O35" s="98" t="s">
        <v>19</v>
      </c>
      <c r="P35" s="97">
        <v>0</v>
      </c>
      <c r="Q35" s="144" t="str">
        <f>$K$20</f>
        <v>加古川たんぽぽ・アズーリ</v>
      </c>
      <c r="R35" s="192"/>
      <c r="S35" s="200" t="s">
        <v>234</v>
      </c>
      <c r="T35" s="201"/>
    </row>
    <row r="36" spans="1:20" ht="16.5" customHeight="1">
      <c r="A36" s="154" t="s">
        <v>242</v>
      </c>
      <c r="B36" s="146"/>
      <c r="C36" s="143" t="str">
        <f>$K$5</f>
        <v>江井島イレブン</v>
      </c>
      <c r="D36" s="144"/>
      <c r="E36" s="97">
        <v>0</v>
      </c>
      <c r="F36" s="98" t="s">
        <v>19</v>
      </c>
      <c r="G36" s="97">
        <v>0</v>
      </c>
      <c r="H36" s="144" t="str">
        <f>$Q$5</f>
        <v>太子ＦＣ Ｊr. B</v>
      </c>
      <c r="I36" s="192"/>
      <c r="J36" s="200" t="s">
        <v>222</v>
      </c>
      <c r="K36" s="201"/>
      <c r="L36" s="143" t="str">
        <f>$B$5</f>
        <v>稲野ＪＦＣ</v>
      </c>
      <c r="M36" s="144"/>
      <c r="N36" s="97">
        <v>1</v>
      </c>
      <c r="O36" s="98" t="s">
        <v>19</v>
      </c>
      <c r="P36" s="97">
        <v>0</v>
      </c>
      <c r="Q36" s="144" t="str">
        <f>$H$5</f>
        <v>玉津ＦＣ</v>
      </c>
      <c r="R36" s="192"/>
      <c r="S36" s="200" t="s">
        <v>253</v>
      </c>
      <c r="T36" s="201"/>
    </row>
    <row r="37" spans="1:20" ht="16.5" customHeight="1">
      <c r="A37" s="223" t="s">
        <v>243</v>
      </c>
      <c r="B37" s="146"/>
      <c r="C37" s="143" t="str">
        <f>$B$20</f>
        <v>若草ＪＳＣ</v>
      </c>
      <c r="D37" s="144"/>
      <c r="E37" s="97">
        <v>1</v>
      </c>
      <c r="F37" s="98" t="s">
        <v>19</v>
      </c>
      <c r="G37" s="97">
        <v>0</v>
      </c>
      <c r="H37" s="144" t="str">
        <f>$N$20</f>
        <v>リバースＦＣ</v>
      </c>
      <c r="I37" s="192"/>
      <c r="J37" s="143" t="s">
        <v>282</v>
      </c>
      <c r="K37" s="192"/>
      <c r="L37" s="143" t="str">
        <f>$E$20</f>
        <v>武庫ＪＳＣ・ティガー</v>
      </c>
      <c r="M37" s="144"/>
      <c r="N37" s="97">
        <v>0</v>
      </c>
      <c r="O37" s="98" t="s">
        <v>19</v>
      </c>
      <c r="P37" s="97">
        <v>7</v>
      </c>
      <c r="Q37" s="144" t="str">
        <f>$H$20</f>
        <v>池の里ＪＳＣ</v>
      </c>
      <c r="R37" s="192"/>
      <c r="S37" s="143" t="s">
        <v>235</v>
      </c>
      <c r="T37" s="192"/>
    </row>
    <row r="38" spans="1:20" ht="16.5" customHeight="1">
      <c r="A38" s="154" t="s">
        <v>244</v>
      </c>
      <c r="B38" s="146"/>
      <c r="C38" s="143" t="str">
        <f>$K$5</f>
        <v>江井島イレブン</v>
      </c>
      <c r="D38" s="144"/>
      <c r="E38" s="97">
        <v>0</v>
      </c>
      <c r="F38" s="98" t="s">
        <v>19</v>
      </c>
      <c r="G38" s="97">
        <v>1</v>
      </c>
      <c r="H38" s="144" t="str">
        <f>$N$5</f>
        <v>河南ＳＣ</v>
      </c>
      <c r="I38" s="192"/>
      <c r="J38" s="143" t="s">
        <v>223</v>
      </c>
      <c r="K38" s="192"/>
      <c r="L38" s="143" t="str">
        <f>$E$5</f>
        <v>三樹平田ＳＣ・４Ａ</v>
      </c>
      <c r="M38" s="144"/>
      <c r="N38" s="97">
        <v>1</v>
      </c>
      <c r="O38" s="98" t="s">
        <v>19</v>
      </c>
      <c r="P38" s="97">
        <v>0</v>
      </c>
      <c r="Q38" s="144" t="str">
        <f>$H$5</f>
        <v>玉津ＦＣ</v>
      </c>
      <c r="R38" s="192"/>
      <c r="S38" s="143" t="s">
        <v>225</v>
      </c>
      <c r="T38" s="192"/>
    </row>
    <row r="39" spans="1:20" ht="16.5" customHeight="1">
      <c r="A39" s="154" t="s">
        <v>245</v>
      </c>
      <c r="B39" s="146"/>
      <c r="C39" s="143" t="str">
        <f>$K$20</f>
        <v>加古川たんぽぽ・アズーリ</v>
      </c>
      <c r="D39" s="144"/>
      <c r="E39" s="97">
        <v>0</v>
      </c>
      <c r="F39" s="98" t="s">
        <v>19</v>
      </c>
      <c r="G39" s="97">
        <v>1</v>
      </c>
      <c r="H39" s="144" t="str">
        <f>$N$20</f>
        <v>リバースＦＣ</v>
      </c>
      <c r="I39" s="192"/>
      <c r="J39" s="193" t="s">
        <v>236</v>
      </c>
      <c r="K39" s="194"/>
      <c r="L39" s="143" t="str">
        <f>$B$20</f>
        <v>若草ＪＳＣ</v>
      </c>
      <c r="M39" s="144"/>
      <c r="N39" s="97">
        <v>1</v>
      </c>
      <c r="O39" s="98" t="s">
        <v>19</v>
      </c>
      <c r="P39" s="97">
        <v>2</v>
      </c>
      <c r="Q39" s="144" t="str">
        <f>$H$20</f>
        <v>池の里ＪＳＣ</v>
      </c>
      <c r="R39" s="192"/>
      <c r="S39" s="193" t="s">
        <v>254</v>
      </c>
      <c r="T39" s="194"/>
    </row>
    <row r="40" spans="1:20" ht="16.5" customHeight="1">
      <c r="A40" s="154" t="s">
        <v>246</v>
      </c>
      <c r="B40" s="146"/>
      <c r="C40" s="143" t="str">
        <f>$B$5</f>
        <v>稲野ＪＦＣ</v>
      </c>
      <c r="D40" s="144"/>
      <c r="E40" s="97">
        <v>1</v>
      </c>
      <c r="F40" s="98" t="s">
        <v>19</v>
      </c>
      <c r="G40" s="97">
        <v>1</v>
      </c>
      <c r="H40" s="144" t="str">
        <f>$K$5</f>
        <v>江井島イレブン</v>
      </c>
      <c r="I40" s="192"/>
      <c r="J40" s="195" t="s">
        <v>250</v>
      </c>
      <c r="K40" s="196"/>
      <c r="L40" s="143" t="str">
        <f>$E$5</f>
        <v>三樹平田ＳＣ・４Ａ</v>
      </c>
      <c r="M40" s="144"/>
      <c r="N40" s="97">
        <v>2</v>
      </c>
      <c r="O40" s="98" t="s">
        <v>19</v>
      </c>
      <c r="P40" s="97">
        <v>0</v>
      </c>
      <c r="Q40" s="144" t="str">
        <f>$Q$5</f>
        <v>太子ＦＣ Ｊr. B</v>
      </c>
      <c r="R40" s="192"/>
      <c r="S40" s="195" t="s">
        <v>226</v>
      </c>
      <c r="T40" s="196"/>
    </row>
    <row r="41" spans="1:20" ht="16.5" customHeight="1">
      <c r="A41" s="154" t="s">
        <v>247</v>
      </c>
      <c r="B41" s="146"/>
      <c r="C41" s="143" t="str">
        <f>$E$20</f>
        <v>武庫ＪＳＣ・ティガー</v>
      </c>
      <c r="D41" s="144"/>
      <c r="E41" s="97">
        <v>1</v>
      </c>
      <c r="F41" s="98" t="s">
        <v>19</v>
      </c>
      <c r="G41" s="97">
        <v>2</v>
      </c>
      <c r="H41" s="144" t="str">
        <f>$K$20</f>
        <v>加古川たんぽぽ・アズーリ</v>
      </c>
      <c r="I41" s="192"/>
      <c r="J41" s="195" t="s">
        <v>237</v>
      </c>
      <c r="K41" s="196"/>
      <c r="L41" s="143" t="str">
        <f>$H$20</f>
        <v>池の里ＪＳＣ</v>
      </c>
      <c r="M41" s="144"/>
      <c r="N41" s="97">
        <v>4</v>
      </c>
      <c r="O41" s="98" t="s">
        <v>19</v>
      </c>
      <c r="P41" s="97">
        <v>0</v>
      </c>
      <c r="Q41" s="144" t="str">
        <f>$N$20</f>
        <v>リバースＦＣ</v>
      </c>
      <c r="R41" s="192"/>
      <c r="S41" s="195" t="s">
        <v>284</v>
      </c>
      <c r="T41" s="196"/>
    </row>
    <row r="42" spans="1:20" ht="16.5" customHeight="1">
      <c r="A42" s="154" t="s">
        <v>248</v>
      </c>
      <c r="B42" s="146"/>
      <c r="C42" s="143" t="str">
        <f>$B$5</f>
        <v>稲野ＪＦＣ</v>
      </c>
      <c r="D42" s="144"/>
      <c r="E42" s="97">
        <v>3</v>
      </c>
      <c r="F42" s="98" t="s">
        <v>19</v>
      </c>
      <c r="G42" s="97">
        <v>0</v>
      </c>
      <c r="H42" s="144" t="str">
        <f>$N$5</f>
        <v>河南ＳＣ</v>
      </c>
      <c r="I42" s="192"/>
      <c r="J42" s="195" t="s">
        <v>251</v>
      </c>
      <c r="K42" s="196"/>
      <c r="L42" s="143" t="str">
        <f>$H$5</f>
        <v>玉津ＦＣ</v>
      </c>
      <c r="M42" s="144"/>
      <c r="N42" s="97">
        <v>2</v>
      </c>
      <c r="O42" s="98" t="s">
        <v>19</v>
      </c>
      <c r="P42" s="97">
        <v>1</v>
      </c>
      <c r="Q42" s="144" t="str">
        <f>$Q$5</f>
        <v>太子ＦＣ Ｊr. B</v>
      </c>
      <c r="R42" s="192"/>
      <c r="S42" s="195" t="s">
        <v>227</v>
      </c>
      <c r="T42" s="196"/>
    </row>
    <row r="43" spans="1:20" ht="16.5" customHeight="1">
      <c r="A43" s="154" t="s">
        <v>249</v>
      </c>
      <c r="B43" s="146"/>
      <c r="C43" s="143" t="str">
        <f>$B$20</f>
        <v>若草ＪＳＣ</v>
      </c>
      <c r="D43" s="144"/>
      <c r="E43" s="97">
        <v>3</v>
      </c>
      <c r="F43" s="98" t="s">
        <v>19</v>
      </c>
      <c r="G43" s="97">
        <v>0</v>
      </c>
      <c r="H43" s="144" t="str">
        <f>$K$20</f>
        <v>加古川たんぽぽ・アズーリ</v>
      </c>
      <c r="I43" s="192"/>
      <c r="J43" s="195" t="s">
        <v>224</v>
      </c>
      <c r="K43" s="196"/>
      <c r="L43" s="143" t="str">
        <f>$E$20</f>
        <v>武庫ＪＳＣ・ティガー</v>
      </c>
      <c r="M43" s="144"/>
      <c r="N43" s="97">
        <v>0</v>
      </c>
      <c r="O43" s="98" t="s">
        <v>19</v>
      </c>
      <c r="P43" s="97">
        <v>3</v>
      </c>
      <c r="Q43" s="144" t="str">
        <f>$N$20</f>
        <v>リバースＦＣ</v>
      </c>
      <c r="R43" s="192"/>
      <c r="S43" s="195" t="s">
        <v>285</v>
      </c>
      <c r="T43" s="196"/>
    </row>
    <row r="44" spans="1:20" ht="16.5" customHeight="1" thickBot="1">
      <c r="A44" s="226" t="s">
        <v>210</v>
      </c>
      <c r="B44" s="227"/>
      <c r="C44" s="228" t="str">
        <f>$E$5</f>
        <v>三樹平田ＳＣ・４Ａ</v>
      </c>
      <c r="D44" s="229"/>
      <c r="E44" s="44">
        <v>1</v>
      </c>
      <c r="F44" s="101" t="s">
        <v>19</v>
      </c>
      <c r="G44" s="44">
        <v>0</v>
      </c>
      <c r="H44" s="229" t="str">
        <f>$K$5</f>
        <v>江井島イレブン</v>
      </c>
      <c r="I44" s="230"/>
      <c r="J44" s="224" t="s">
        <v>252</v>
      </c>
      <c r="K44" s="225"/>
      <c r="L44" s="228" t="str">
        <f>$N$5</f>
        <v>河南ＳＣ</v>
      </c>
      <c r="M44" s="229"/>
      <c r="N44" s="44">
        <v>1</v>
      </c>
      <c r="O44" s="101" t="s">
        <v>19</v>
      </c>
      <c r="P44" s="44">
        <v>1</v>
      </c>
      <c r="Q44" s="229" t="str">
        <f>$Q$5</f>
        <v>太子ＦＣ Ｊr. B</v>
      </c>
      <c r="R44" s="230"/>
      <c r="S44" s="224" t="s">
        <v>286</v>
      </c>
      <c r="T44" s="225"/>
    </row>
    <row r="45" spans="1:20" ht="16.5" customHeight="1">
      <c r="A45" s="102"/>
      <c r="B45" s="102"/>
      <c r="C45" s="102"/>
      <c r="D45" s="102"/>
      <c r="E45" s="41"/>
      <c r="F45" s="39"/>
      <c r="G45" s="41"/>
      <c r="H45" s="102"/>
      <c r="I45" s="102"/>
      <c r="J45" s="103"/>
      <c r="K45" s="103"/>
      <c r="L45" s="102"/>
      <c r="M45" s="102"/>
      <c r="N45" s="41"/>
      <c r="O45" s="39"/>
      <c r="P45" s="39"/>
      <c r="Q45" s="102"/>
      <c r="R45" s="102"/>
      <c r="S45" s="103"/>
      <c r="T45" s="103"/>
    </row>
    <row r="46" spans="1:20" ht="14.25">
      <c r="A46" s="207" t="s">
        <v>287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</sheetData>
  <sheetProtection/>
  <mergeCells count="183">
    <mergeCell ref="L43:M43"/>
    <mergeCell ref="Q43:R43"/>
    <mergeCell ref="S43:T43"/>
    <mergeCell ref="A44:B44"/>
    <mergeCell ref="C44:D44"/>
    <mergeCell ref="H44:I44"/>
    <mergeCell ref="J44:K44"/>
    <mergeCell ref="L44:M44"/>
    <mergeCell ref="Q44:R44"/>
    <mergeCell ref="S44:T44"/>
    <mergeCell ref="A43:B43"/>
    <mergeCell ref="C43:D43"/>
    <mergeCell ref="H43:I43"/>
    <mergeCell ref="J43:K43"/>
    <mergeCell ref="S41:T41"/>
    <mergeCell ref="S42:T42"/>
    <mergeCell ref="J41:K41"/>
    <mergeCell ref="J42:K42"/>
    <mergeCell ref="Q41:R41"/>
    <mergeCell ref="Q42:R42"/>
    <mergeCell ref="L41:M41"/>
    <mergeCell ref="L42:M42"/>
    <mergeCell ref="S38:T38"/>
    <mergeCell ref="S39:T39"/>
    <mergeCell ref="S40:T40"/>
    <mergeCell ref="Q34:R34"/>
    <mergeCell ref="Q35:R35"/>
    <mergeCell ref="S34:T34"/>
    <mergeCell ref="S35:T35"/>
    <mergeCell ref="S36:T36"/>
    <mergeCell ref="S37:T37"/>
    <mergeCell ref="Q36:R36"/>
    <mergeCell ref="J39:K39"/>
    <mergeCell ref="J40:K40"/>
    <mergeCell ref="L40:M40"/>
    <mergeCell ref="L38:M38"/>
    <mergeCell ref="L39:M39"/>
    <mergeCell ref="N29:P30"/>
    <mergeCell ref="L33:R33"/>
    <mergeCell ref="S33:T33"/>
    <mergeCell ref="J33:K33"/>
    <mergeCell ref="N20:P20"/>
    <mergeCell ref="Q29:Q30"/>
    <mergeCell ref="R29:R30"/>
    <mergeCell ref="S29:S30"/>
    <mergeCell ref="Q21:Q22"/>
    <mergeCell ref="Q23:Q24"/>
    <mergeCell ref="Q25:Q26"/>
    <mergeCell ref="Q27:Q28"/>
    <mergeCell ref="R23:R24"/>
    <mergeCell ref="S23:S24"/>
    <mergeCell ref="Q37:R37"/>
    <mergeCell ref="Q38:R38"/>
    <mergeCell ref="Q39:R39"/>
    <mergeCell ref="Q40:R40"/>
    <mergeCell ref="H34:I34"/>
    <mergeCell ref="H35:I35"/>
    <mergeCell ref="H36:I36"/>
    <mergeCell ref="J36:K36"/>
    <mergeCell ref="J34:K34"/>
    <mergeCell ref="J35:K35"/>
    <mergeCell ref="L34:M34"/>
    <mergeCell ref="L35:M35"/>
    <mergeCell ref="L36:M36"/>
    <mergeCell ref="L37:M37"/>
    <mergeCell ref="C42:D42"/>
    <mergeCell ref="C40:D40"/>
    <mergeCell ref="H40:I40"/>
    <mergeCell ref="H39:I39"/>
    <mergeCell ref="C41:D41"/>
    <mergeCell ref="H42:I42"/>
    <mergeCell ref="C39:D39"/>
    <mergeCell ref="A41:B41"/>
    <mergeCell ref="A39:B39"/>
    <mergeCell ref="A42:B42"/>
    <mergeCell ref="A40:B40"/>
    <mergeCell ref="C34:D34"/>
    <mergeCell ref="C35:D35"/>
    <mergeCell ref="A36:B36"/>
    <mergeCell ref="A37:B37"/>
    <mergeCell ref="A34:B34"/>
    <mergeCell ref="A35:B35"/>
    <mergeCell ref="C36:D36"/>
    <mergeCell ref="S25:S26"/>
    <mergeCell ref="R27:R28"/>
    <mergeCell ref="S27:S28"/>
    <mergeCell ref="A38:B38"/>
    <mergeCell ref="C37:D37"/>
    <mergeCell ref="C38:D38"/>
    <mergeCell ref="H37:I37"/>
    <mergeCell ref="J37:K37"/>
    <mergeCell ref="H38:I38"/>
    <mergeCell ref="J38:K38"/>
    <mergeCell ref="B6:D7"/>
    <mergeCell ref="U29:U30"/>
    <mergeCell ref="T29:T30"/>
    <mergeCell ref="H41:I41"/>
    <mergeCell ref="A19:B19"/>
    <mergeCell ref="A29:A30"/>
    <mergeCell ref="C33:I33"/>
    <mergeCell ref="T27:T28"/>
    <mergeCell ref="U27:U28"/>
    <mergeCell ref="R25:R26"/>
    <mergeCell ref="K27:M28"/>
    <mergeCell ref="H20:J20"/>
    <mergeCell ref="H25:J26"/>
    <mergeCell ref="A25:A26"/>
    <mergeCell ref="A27:A28"/>
    <mergeCell ref="K20:M20"/>
    <mergeCell ref="A1:G1"/>
    <mergeCell ref="B20:D20"/>
    <mergeCell ref="E20:G20"/>
    <mergeCell ref="E23:G24"/>
    <mergeCell ref="A23:A24"/>
    <mergeCell ref="A21:A22"/>
    <mergeCell ref="B21:D22"/>
    <mergeCell ref="A4:B4"/>
    <mergeCell ref="B5:D5"/>
    <mergeCell ref="A6:A7"/>
    <mergeCell ref="A14:A15"/>
    <mergeCell ref="A12:A13"/>
    <mergeCell ref="A8:A9"/>
    <mergeCell ref="A33:B33"/>
    <mergeCell ref="A10:A11"/>
    <mergeCell ref="U23:U24"/>
    <mergeCell ref="U25:U26"/>
    <mergeCell ref="T23:T24"/>
    <mergeCell ref="T25:T26"/>
    <mergeCell ref="E14:G15"/>
    <mergeCell ref="T12:T13"/>
    <mergeCell ref="M2:U2"/>
    <mergeCell ref="U21:U22"/>
    <mergeCell ref="T21:T22"/>
    <mergeCell ref="R21:R22"/>
    <mergeCell ref="S21:S22"/>
    <mergeCell ref="U10:U11"/>
    <mergeCell ref="A2:G2"/>
    <mergeCell ref="A3:D3"/>
    <mergeCell ref="E5:G5"/>
    <mergeCell ref="H12:J13"/>
    <mergeCell ref="K12:M13"/>
    <mergeCell ref="H5:J5"/>
    <mergeCell ref="K5:M5"/>
    <mergeCell ref="H10:J11"/>
    <mergeCell ref="K10:M11"/>
    <mergeCell ref="N5:P5"/>
    <mergeCell ref="Q5:S5"/>
    <mergeCell ref="Q6:S7"/>
    <mergeCell ref="V10:V11"/>
    <mergeCell ref="U6:U7"/>
    <mergeCell ref="U8:U9"/>
    <mergeCell ref="T10:T11"/>
    <mergeCell ref="T6:T7"/>
    <mergeCell ref="W10:W11"/>
    <mergeCell ref="U12:U13"/>
    <mergeCell ref="E8:G9"/>
    <mergeCell ref="N8:P9"/>
    <mergeCell ref="T8:T9"/>
    <mergeCell ref="X12:X13"/>
    <mergeCell ref="V12:V13"/>
    <mergeCell ref="X6:X7"/>
    <mergeCell ref="W6:W7"/>
    <mergeCell ref="X10:X11"/>
    <mergeCell ref="V6:V7"/>
    <mergeCell ref="X8:X9"/>
    <mergeCell ref="V8:V9"/>
    <mergeCell ref="W8:W9"/>
    <mergeCell ref="W12:W13"/>
    <mergeCell ref="X16:X17"/>
    <mergeCell ref="N14:P15"/>
    <mergeCell ref="T14:T15"/>
    <mergeCell ref="U14:U15"/>
    <mergeCell ref="V14:V15"/>
    <mergeCell ref="A46:T46"/>
    <mergeCell ref="W14:W15"/>
    <mergeCell ref="X14:X15"/>
    <mergeCell ref="A16:A17"/>
    <mergeCell ref="B16:D17"/>
    <mergeCell ref="Q16:S17"/>
    <mergeCell ref="T16:T17"/>
    <mergeCell ref="U16:U17"/>
    <mergeCell ref="V16:V17"/>
    <mergeCell ref="W16:W1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81"/>
  <sheetViews>
    <sheetView tabSelected="1" workbookViewId="0" topLeftCell="A1">
      <selection activeCell="AN47" sqref="AN47"/>
    </sheetView>
  </sheetViews>
  <sheetFormatPr defaultColWidth="9.00390625" defaultRowHeight="13.5"/>
  <cols>
    <col min="1" max="76" width="1.4921875" style="1" customWidth="1"/>
    <col min="77" max="16384" width="9.00390625" style="1" customWidth="1"/>
  </cols>
  <sheetData>
    <row r="1" spans="1:34" ht="13.5">
      <c r="A1" s="268" t="s">
        <v>45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</row>
    <row r="2" spans="1:34" ht="13.5">
      <c r="A2" s="269" t="s">
        <v>66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</row>
    <row r="3" spans="15:48" ht="10.5" customHeight="1">
      <c r="O3" s="243"/>
      <c r="P3" s="243"/>
      <c r="AE3" s="3"/>
      <c r="AU3" s="244"/>
      <c r="AV3" s="244"/>
    </row>
    <row r="4" spans="16:47" ht="9" customHeight="1">
      <c r="P4" s="4"/>
      <c r="Q4" s="5"/>
      <c r="R4" s="5"/>
      <c r="S4" s="278"/>
      <c r="T4" s="27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91"/>
      <c r="AR4" s="291"/>
      <c r="AS4" s="5"/>
      <c r="AT4" s="5"/>
      <c r="AU4" s="6"/>
    </row>
    <row r="5" spans="7:56" ht="10.5" customHeight="1">
      <c r="G5" s="243"/>
      <c r="H5" s="243"/>
      <c r="P5" s="7"/>
      <c r="Q5" s="8"/>
      <c r="R5" s="8"/>
      <c r="S5" s="8"/>
      <c r="T5" s="9"/>
      <c r="U5" s="10"/>
      <c r="V5" s="10"/>
      <c r="W5" s="276"/>
      <c r="X5" s="276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310"/>
      <c r="AN5" s="310"/>
      <c r="AO5" s="10"/>
      <c r="AP5" s="10"/>
      <c r="AQ5" s="11"/>
      <c r="AR5" s="8"/>
      <c r="AS5" s="8"/>
      <c r="AT5" s="8"/>
      <c r="AU5" s="12"/>
      <c r="BC5" s="244"/>
      <c r="BD5" s="244"/>
    </row>
    <row r="6" spans="3:60" s="342" customFormat="1" ht="10.5" customHeight="1">
      <c r="C6" s="260">
        <v>0</v>
      </c>
      <c r="D6" s="260"/>
      <c r="E6" s="343"/>
      <c r="F6" s="343"/>
      <c r="G6" s="344"/>
      <c r="H6" s="345"/>
      <c r="I6" s="345"/>
      <c r="J6" s="345"/>
      <c r="K6" s="291">
        <v>4</v>
      </c>
      <c r="L6" s="291"/>
      <c r="M6" s="345"/>
      <c r="N6" s="345"/>
      <c r="O6" s="345"/>
      <c r="P6" s="345"/>
      <c r="Q6" s="345"/>
      <c r="R6" s="345"/>
      <c r="S6" s="278">
        <v>1</v>
      </c>
      <c r="T6" s="278"/>
      <c r="U6" s="345"/>
      <c r="V6" s="345"/>
      <c r="W6" s="346"/>
      <c r="X6" s="343"/>
      <c r="Y6" s="343"/>
      <c r="Z6" s="343"/>
      <c r="AA6" s="244">
        <v>0</v>
      </c>
      <c r="AB6" s="244"/>
      <c r="AI6" s="243">
        <v>1</v>
      </c>
      <c r="AJ6" s="243"/>
      <c r="AK6" s="343"/>
      <c r="AL6" s="343"/>
      <c r="AM6" s="344"/>
      <c r="AN6" s="345"/>
      <c r="AO6" s="345"/>
      <c r="AP6" s="345"/>
      <c r="AQ6" s="291">
        <v>1</v>
      </c>
      <c r="AR6" s="291"/>
      <c r="AS6" s="345"/>
      <c r="AT6" s="345"/>
      <c r="AU6" s="345"/>
      <c r="AV6" s="345"/>
      <c r="AW6" s="345"/>
      <c r="AX6" s="345"/>
      <c r="AY6" s="278">
        <v>5</v>
      </c>
      <c r="AZ6" s="278"/>
      <c r="BA6" s="345"/>
      <c r="BB6" s="345"/>
      <c r="BC6" s="346"/>
      <c r="BD6" s="343"/>
      <c r="BE6" s="343"/>
      <c r="BF6" s="343"/>
      <c r="BG6" s="244">
        <v>0</v>
      </c>
      <c r="BH6" s="244"/>
    </row>
    <row r="7" spans="3:60" s="342" customFormat="1" ht="10.5" customHeight="1" thickBot="1">
      <c r="C7" s="260"/>
      <c r="D7" s="260"/>
      <c r="E7" s="347"/>
      <c r="F7" s="347"/>
      <c r="G7" s="348"/>
      <c r="H7" s="343"/>
      <c r="I7" s="349"/>
      <c r="J7" s="349"/>
      <c r="K7" s="245"/>
      <c r="L7" s="245"/>
      <c r="M7" s="343"/>
      <c r="N7" s="343"/>
      <c r="O7" s="343"/>
      <c r="P7" s="343"/>
      <c r="Q7" s="343"/>
      <c r="R7" s="343"/>
      <c r="S7" s="260"/>
      <c r="T7" s="260"/>
      <c r="U7" s="343"/>
      <c r="V7" s="343"/>
      <c r="W7" s="350"/>
      <c r="X7" s="343"/>
      <c r="Y7" s="343"/>
      <c r="Z7" s="343"/>
      <c r="AA7" s="244"/>
      <c r="AB7" s="244"/>
      <c r="AI7" s="243"/>
      <c r="AJ7" s="243"/>
      <c r="AK7" s="343"/>
      <c r="AL7" s="343"/>
      <c r="AM7" s="350"/>
      <c r="AN7" s="343"/>
      <c r="AO7" s="343"/>
      <c r="AP7" s="343"/>
      <c r="AQ7" s="245"/>
      <c r="AR7" s="245"/>
      <c r="AS7" s="343"/>
      <c r="AT7" s="343"/>
      <c r="AU7" s="343"/>
      <c r="AV7" s="343"/>
      <c r="AW7" s="343"/>
      <c r="AX7" s="343"/>
      <c r="AY7" s="260"/>
      <c r="AZ7" s="260"/>
      <c r="BA7" s="349"/>
      <c r="BB7" s="349"/>
      <c r="BC7" s="350"/>
      <c r="BD7" s="343"/>
      <c r="BE7" s="343"/>
      <c r="BF7" s="343"/>
      <c r="BG7" s="244"/>
      <c r="BH7" s="244"/>
    </row>
    <row r="8" spans="1:62" s="342" customFormat="1" ht="12" customHeight="1" thickTop="1">
      <c r="A8" s="260">
        <v>5</v>
      </c>
      <c r="B8" s="260"/>
      <c r="C8" s="344"/>
      <c r="D8" s="345"/>
      <c r="E8" s="231">
        <v>1</v>
      </c>
      <c r="F8" s="231"/>
      <c r="G8" s="59"/>
      <c r="H8" s="165"/>
      <c r="I8" s="231">
        <v>0</v>
      </c>
      <c r="J8" s="231"/>
      <c r="K8" s="351"/>
      <c r="L8" s="343"/>
      <c r="M8" s="244">
        <v>3</v>
      </c>
      <c r="N8" s="244"/>
      <c r="Q8" s="243">
        <v>1</v>
      </c>
      <c r="R8" s="243"/>
      <c r="S8" s="344"/>
      <c r="T8" s="352"/>
      <c r="U8" s="166"/>
      <c r="V8" s="166"/>
      <c r="W8" s="164"/>
      <c r="X8" s="345"/>
      <c r="Y8" s="68"/>
      <c r="Z8" s="68"/>
      <c r="AA8" s="346"/>
      <c r="AB8" s="343"/>
      <c r="AC8" s="245">
        <v>0</v>
      </c>
      <c r="AD8" s="245"/>
      <c r="AG8" s="243">
        <v>1</v>
      </c>
      <c r="AH8" s="243"/>
      <c r="AI8" s="344"/>
      <c r="AJ8" s="352"/>
      <c r="AK8" s="120"/>
      <c r="AL8" s="120" t="s">
        <v>355</v>
      </c>
      <c r="AM8" s="120"/>
      <c r="AN8" s="70"/>
      <c r="AO8" s="70"/>
      <c r="AP8" s="70"/>
      <c r="AQ8" s="346"/>
      <c r="AR8" s="343"/>
      <c r="AS8" s="244">
        <v>1</v>
      </c>
      <c r="AT8" s="244"/>
      <c r="AW8" s="243">
        <v>1</v>
      </c>
      <c r="AX8" s="243"/>
      <c r="AY8" s="344"/>
      <c r="AZ8" s="164"/>
      <c r="BA8" s="245">
        <v>1</v>
      </c>
      <c r="BB8" s="245"/>
      <c r="BC8" s="343"/>
      <c r="BD8" s="345"/>
      <c r="BE8" s="278">
        <v>1</v>
      </c>
      <c r="BF8" s="278"/>
      <c r="BG8" s="346"/>
      <c r="BH8" s="343"/>
      <c r="BI8" s="244">
        <v>4</v>
      </c>
      <c r="BJ8" s="244"/>
    </row>
    <row r="9" spans="1:62" s="342" customFormat="1" ht="14.25" thickBot="1">
      <c r="A9" s="260"/>
      <c r="B9" s="260"/>
      <c r="C9" s="350"/>
      <c r="D9" s="343"/>
      <c r="E9" s="231"/>
      <c r="F9" s="231"/>
      <c r="G9" s="343"/>
      <c r="H9" s="343"/>
      <c r="I9" s="231"/>
      <c r="J9" s="231"/>
      <c r="K9" s="348"/>
      <c r="L9" s="343"/>
      <c r="M9" s="244"/>
      <c r="N9" s="244"/>
      <c r="Q9" s="243"/>
      <c r="R9" s="243"/>
      <c r="S9" s="348"/>
      <c r="T9" s="343"/>
      <c r="U9" s="231">
        <v>2</v>
      </c>
      <c r="V9" s="231"/>
      <c r="W9" s="343"/>
      <c r="X9" s="343"/>
      <c r="Y9" s="231">
        <v>4</v>
      </c>
      <c r="Z9" s="231"/>
      <c r="AA9" s="350"/>
      <c r="AB9" s="347"/>
      <c r="AC9" s="245"/>
      <c r="AD9" s="245"/>
      <c r="AG9" s="243"/>
      <c r="AH9" s="243"/>
      <c r="AI9" s="344"/>
      <c r="AJ9" s="343"/>
      <c r="AK9" s="231">
        <v>1</v>
      </c>
      <c r="AL9" s="231"/>
      <c r="AM9" s="343"/>
      <c r="AN9" s="343"/>
      <c r="AO9" s="231">
        <v>2</v>
      </c>
      <c r="AP9" s="231"/>
      <c r="AQ9" s="350"/>
      <c r="AR9" s="343"/>
      <c r="AS9" s="244"/>
      <c r="AT9" s="244"/>
      <c r="AW9" s="243"/>
      <c r="AX9" s="243"/>
      <c r="AY9" s="348"/>
      <c r="AZ9" s="343"/>
      <c r="BA9" s="245"/>
      <c r="BB9" s="245"/>
      <c r="BC9" s="343"/>
      <c r="BD9" s="343"/>
      <c r="BE9" s="260"/>
      <c r="BF9" s="260"/>
      <c r="BG9" s="348"/>
      <c r="BH9" s="343"/>
      <c r="BI9" s="244"/>
      <c r="BJ9" s="244"/>
    </row>
    <row r="10" spans="1:62" ht="10.5" customHeight="1" thickTop="1">
      <c r="A10" s="110"/>
      <c r="B10" s="111"/>
      <c r="C10" s="112"/>
      <c r="D10" s="16"/>
      <c r="E10" s="18"/>
      <c r="F10" s="17"/>
      <c r="G10" s="17"/>
      <c r="H10" s="17"/>
      <c r="I10" s="20"/>
      <c r="J10" s="66"/>
      <c r="K10" s="64"/>
      <c r="L10" s="113"/>
      <c r="M10" s="115"/>
      <c r="N10" s="14"/>
      <c r="O10" s="14"/>
      <c r="P10" s="14"/>
      <c r="Q10" s="14"/>
      <c r="R10" s="15"/>
      <c r="S10" s="16"/>
      <c r="T10" s="112"/>
      <c r="U10" s="116"/>
      <c r="V10" s="14"/>
      <c r="W10" s="14"/>
      <c r="X10" s="14"/>
      <c r="Y10" s="110"/>
      <c r="Z10" s="111"/>
      <c r="AA10" s="112"/>
      <c r="AB10" s="16"/>
      <c r="AC10" s="18"/>
      <c r="AD10" s="14"/>
      <c r="AE10" s="14"/>
      <c r="AF10" s="14"/>
      <c r="AG10" s="110"/>
      <c r="AH10" s="124" t="s">
        <v>354</v>
      </c>
      <c r="AI10" s="112"/>
      <c r="AJ10" s="16"/>
      <c r="AK10" s="18"/>
      <c r="AL10" s="17"/>
      <c r="AM10" s="14"/>
      <c r="AN10" s="14"/>
      <c r="AO10" s="110"/>
      <c r="AP10" s="111"/>
      <c r="AQ10" s="112"/>
      <c r="AR10" s="16"/>
      <c r="AS10" s="18"/>
      <c r="AT10" s="14"/>
      <c r="AU10" s="14"/>
      <c r="AV10" s="14"/>
      <c r="AW10" s="14"/>
      <c r="AX10" s="71" t="s">
        <v>356</v>
      </c>
      <c r="AY10" s="46"/>
      <c r="AZ10" s="117"/>
      <c r="BA10" s="118"/>
      <c r="BB10" s="17"/>
      <c r="BC10" s="14"/>
      <c r="BD10" s="14"/>
      <c r="BE10" s="14"/>
      <c r="BF10" s="15"/>
      <c r="BG10" s="16"/>
      <c r="BH10" s="112"/>
      <c r="BI10" s="116"/>
      <c r="BJ10" s="14"/>
    </row>
    <row r="11" spans="1:62" ht="10.5" customHeight="1">
      <c r="A11" s="110"/>
      <c r="B11" s="17"/>
      <c r="C11" s="17"/>
      <c r="D11" s="17"/>
      <c r="E11" s="20"/>
      <c r="F11" s="17"/>
      <c r="G11" s="17"/>
      <c r="H11" s="17"/>
      <c r="I11" s="20"/>
      <c r="J11" s="232"/>
      <c r="K11" s="233"/>
      <c r="L11" s="233"/>
      <c r="M11" s="234"/>
      <c r="N11" s="14"/>
      <c r="O11" s="14"/>
      <c r="P11" s="14"/>
      <c r="Q11" s="14"/>
      <c r="R11" s="19"/>
      <c r="S11" s="17"/>
      <c r="T11" s="17"/>
      <c r="U11" s="110"/>
      <c r="V11" s="14"/>
      <c r="W11" s="14"/>
      <c r="X11" s="14"/>
      <c r="Y11" s="110"/>
      <c r="Z11" s="17"/>
      <c r="AA11" s="17"/>
      <c r="AB11" s="17"/>
      <c r="AC11" s="20"/>
      <c r="AD11" s="14"/>
      <c r="AE11" s="14"/>
      <c r="AF11" s="14"/>
      <c r="AG11" s="110"/>
      <c r="AH11" s="58"/>
      <c r="AI11" s="58"/>
      <c r="AJ11" s="58"/>
      <c r="AK11" s="109"/>
      <c r="AL11" s="17"/>
      <c r="AM11" s="14"/>
      <c r="AN11" s="14"/>
      <c r="AO11" s="110"/>
      <c r="AP11" s="233"/>
      <c r="AQ11" s="233"/>
      <c r="AR11" s="233"/>
      <c r="AS11" s="235"/>
      <c r="AT11" s="14"/>
      <c r="AU11" s="14"/>
      <c r="AV11" s="14"/>
      <c r="AW11" s="14"/>
      <c r="AX11" s="72"/>
      <c r="AY11" s="47"/>
      <c r="AZ11" s="47"/>
      <c r="BA11" s="119"/>
      <c r="BB11" s="17"/>
      <c r="BC11" s="14"/>
      <c r="BD11" s="14"/>
      <c r="BE11" s="14"/>
      <c r="BF11" s="19"/>
      <c r="BG11" s="17"/>
      <c r="BH11" s="17"/>
      <c r="BI11" s="110"/>
      <c r="BJ11" s="14"/>
    </row>
    <row r="12" spans="1:62" ht="10.5" customHeight="1">
      <c r="A12" s="246" t="s">
        <v>357</v>
      </c>
      <c r="B12" s="277"/>
      <c r="C12" s="21"/>
      <c r="E12" s="236" t="s">
        <v>358</v>
      </c>
      <c r="F12" s="236"/>
      <c r="G12" s="22"/>
      <c r="H12" s="22"/>
      <c r="I12" s="246" t="s">
        <v>359</v>
      </c>
      <c r="J12" s="246"/>
      <c r="M12" s="246" t="s">
        <v>360</v>
      </c>
      <c r="N12" s="246"/>
      <c r="O12" s="23"/>
      <c r="Q12" s="246" t="s">
        <v>361</v>
      </c>
      <c r="R12" s="246"/>
      <c r="U12" s="236" t="s">
        <v>362</v>
      </c>
      <c r="V12" s="236"/>
      <c r="Y12" s="246" t="s">
        <v>363</v>
      </c>
      <c r="Z12" s="246"/>
      <c r="AC12" s="246" t="s">
        <v>364</v>
      </c>
      <c r="AD12" s="246"/>
      <c r="AE12" s="23"/>
      <c r="AG12" s="246" t="s">
        <v>365</v>
      </c>
      <c r="AH12" s="277"/>
      <c r="AI12" s="21"/>
      <c r="AK12" s="246" t="s">
        <v>366</v>
      </c>
      <c r="AL12" s="277"/>
      <c r="AM12" s="22"/>
      <c r="AN12" s="22"/>
      <c r="AO12" s="236" t="s">
        <v>367</v>
      </c>
      <c r="AP12" s="236"/>
      <c r="AS12" s="246" t="s">
        <v>368</v>
      </c>
      <c r="AT12" s="277"/>
      <c r="AU12" s="23"/>
      <c r="AW12" s="246" t="s">
        <v>369</v>
      </c>
      <c r="AX12" s="277"/>
      <c r="BA12" s="246" t="s">
        <v>370</v>
      </c>
      <c r="BB12" s="277"/>
      <c r="BE12" s="236" t="s">
        <v>371</v>
      </c>
      <c r="BF12" s="236"/>
      <c r="BI12" s="246" t="s">
        <v>372</v>
      </c>
      <c r="BJ12" s="277"/>
    </row>
    <row r="13" spans="1:62" ht="10.5" customHeight="1">
      <c r="A13" s="277"/>
      <c r="B13" s="277"/>
      <c r="C13" s="21"/>
      <c r="E13" s="236"/>
      <c r="F13" s="236"/>
      <c r="G13" s="22"/>
      <c r="H13" s="22"/>
      <c r="I13" s="246"/>
      <c r="J13" s="246"/>
      <c r="M13" s="246"/>
      <c r="N13" s="246"/>
      <c r="O13" s="23"/>
      <c r="Q13" s="246"/>
      <c r="R13" s="246"/>
      <c r="U13" s="236"/>
      <c r="V13" s="236"/>
      <c r="Y13" s="246"/>
      <c r="Z13" s="246"/>
      <c r="AC13" s="246"/>
      <c r="AD13" s="246"/>
      <c r="AE13" s="23"/>
      <c r="AG13" s="277"/>
      <c r="AH13" s="277"/>
      <c r="AI13" s="21"/>
      <c r="AK13" s="277"/>
      <c r="AL13" s="277"/>
      <c r="AM13" s="22"/>
      <c r="AN13" s="22"/>
      <c r="AO13" s="236"/>
      <c r="AP13" s="236"/>
      <c r="AS13" s="277"/>
      <c r="AT13" s="277"/>
      <c r="AU13" s="23"/>
      <c r="AW13" s="277"/>
      <c r="AX13" s="277"/>
      <c r="BA13" s="277"/>
      <c r="BB13" s="277"/>
      <c r="BE13" s="236"/>
      <c r="BF13" s="236"/>
      <c r="BI13" s="277"/>
      <c r="BJ13" s="277"/>
    </row>
    <row r="14" spans="1:62" ht="10.5" customHeight="1">
      <c r="A14" s="277"/>
      <c r="B14" s="277"/>
      <c r="C14" s="21"/>
      <c r="E14" s="236"/>
      <c r="F14" s="236"/>
      <c r="G14" s="22"/>
      <c r="H14" s="22"/>
      <c r="I14" s="246"/>
      <c r="J14" s="246"/>
      <c r="M14" s="246"/>
      <c r="N14" s="246"/>
      <c r="O14" s="23"/>
      <c r="Q14" s="246"/>
      <c r="R14" s="246"/>
      <c r="U14" s="236"/>
      <c r="V14" s="236"/>
      <c r="Y14" s="246"/>
      <c r="Z14" s="246"/>
      <c r="AC14" s="246"/>
      <c r="AD14" s="246"/>
      <c r="AE14" s="23"/>
      <c r="AG14" s="277"/>
      <c r="AH14" s="277"/>
      <c r="AI14" s="21"/>
      <c r="AK14" s="277"/>
      <c r="AL14" s="277"/>
      <c r="AM14" s="22"/>
      <c r="AN14" s="22"/>
      <c r="AO14" s="236"/>
      <c r="AP14" s="236"/>
      <c r="AS14" s="277"/>
      <c r="AT14" s="277"/>
      <c r="AU14" s="23"/>
      <c r="AW14" s="277"/>
      <c r="AX14" s="277"/>
      <c r="BA14" s="277"/>
      <c r="BB14" s="277"/>
      <c r="BE14" s="236"/>
      <c r="BF14" s="236"/>
      <c r="BI14" s="277"/>
      <c r="BJ14" s="277"/>
    </row>
    <row r="15" spans="1:62" ht="10.5" customHeight="1">
      <c r="A15" s="277"/>
      <c r="B15" s="277"/>
      <c r="C15" s="21"/>
      <c r="E15" s="236"/>
      <c r="F15" s="236"/>
      <c r="G15" s="22"/>
      <c r="H15" s="22"/>
      <c r="I15" s="246"/>
      <c r="J15" s="246"/>
      <c r="M15" s="246"/>
      <c r="N15" s="246"/>
      <c r="O15" s="23"/>
      <c r="Q15" s="246"/>
      <c r="R15" s="246"/>
      <c r="U15" s="236"/>
      <c r="V15" s="236"/>
      <c r="Y15" s="246"/>
      <c r="Z15" s="246"/>
      <c r="AC15" s="246"/>
      <c r="AD15" s="246"/>
      <c r="AE15" s="23"/>
      <c r="AG15" s="277"/>
      <c r="AH15" s="277"/>
      <c r="AI15" s="21"/>
      <c r="AK15" s="277"/>
      <c r="AL15" s="277"/>
      <c r="AM15" s="22"/>
      <c r="AN15" s="22"/>
      <c r="AO15" s="236"/>
      <c r="AP15" s="236"/>
      <c r="AS15" s="277"/>
      <c r="AT15" s="277"/>
      <c r="AU15" s="23"/>
      <c r="AW15" s="277"/>
      <c r="AX15" s="277"/>
      <c r="BA15" s="277"/>
      <c r="BB15" s="277"/>
      <c r="BE15" s="236"/>
      <c r="BF15" s="236"/>
      <c r="BI15" s="277"/>
      <c r="BJ15" s="277"/>
    </row>
    <row r="16" spans="1:62" ht="10.5" customHeight="1">
      <c r="A16" s="277"/>
      <c r="B16" s="277"/>
      <c r="C16" s="21"/>
      <c r="E16" s="236"/>
      <c r="F16" s="236"/>
      <c r="G16" s="22"/>
      <c r="H16" s="22"/>
      <c r="I16" s="246"/>
      <c r="J16" s="246"/>
      <c r="M16" s="246"/>
      <c r="N16" s="246"/>
      <c r="O16" s="23"/>
      <c r="Q16" s="246"/>
      <c r="R16" s="246"/>
      <c r="U16" s="236"/>
      <c r="V16" s="236"/>
      <c r="Y16" s="246"/>
      <c r="Z16" s="246"/>
      <c r="AC16" s="246"/>
      <c r="AD16" s="246"/>
      <c r="AE16" s="23"/>
      <c r="AG16" s="277"/>
      <c r="AH16" s="277"/>
      <c r="AI16" s="21"/>
      <c r="AK16" s="277"/>
      <c r="AL16" s="277"/>
      <c r="AM16" s="22"/>
      <c r="AN16" s="22"/>
      <c r="AO16" s="236"/>
      <c r="AP16" s="236"/>
      <c r="AS16" s="277"/>
      <c r="AT16" s="277"/>
      <c r="AU16" s="23"/>
      <c r="AW16" s="277"/>
      <c r="AX16" s="277"/>
      <c r="BA16" s="277"/>
      <c r="BB16" s="277"/>
      <c r="BE16" s="236"/>
      <c r="BF16" s="236"/>
      <c r="BI16" s="277"/>
      <c r="BJ16" s="277"/>
    </row>
    <row r="17" spans="1:62" s="14" customFormat="1" ht="10.5" customHeight="1">
      <c r="A17" s="270" t="s">
        <v>291</v>
      </c>
      <c r="B17" s="271"/>
      <c r="C17" s="61"/>
      <c r="D17" s="62"/>
      <c r="E17" s="248" t="s">
        <v>292</v>
      </c>
      <c r="F17" s="249"/>
      <c r="G17" s="61"/>
      <c r="H17" s="61"/>
      <c r="I17" s="254" t="s">
        <v>293</v>
      </c>
      <c r="J17" s="255"/>
      <c r="K17" s="61"/>
      <c r="L17" s="62"/>
      <c r="M17" s="237" t="s">
        <v>294</v>
      </c>
      <c r="N17" s="238"/>
      <c r="O17" s="61"/>
      <c r="P17" s="61"/>
      <c r="Q17" s="262" t="s">
        <v>295</v>
      </c>
      <c r="R17" s="263"/>
      <c r="S17" s="61"/>
      <c r="T17" s="62"/>
      <c r="U17" s="254" t="s">
        <v>296</v>
      </c>
      <c r="V17" s="255"/>
      <c r="W17" s="62"/>
      <c r="X17" s="61"/>
      <c r="Y17" s="270" t="s">
        <v>297</v>
      </c>
      <c r="Z17" s="271"/>
      <c r="AA17" s="61"/>
      <c r="AB17" s="61"/>
      <c r="AC17" s="262" t="s">
        <v>298</v>
      </c>
      <c r="AD17" s="263"/>
      <c r="AE17" s="61"/>
      <c r="AF17" s="61"/>
      <c r="AG17" s="292" t="s">
        <v>299</v>
      </c>
      <c r="AH17" s="293"/>
      <c r="AI17" s="61"/>
      <c r="AJ17" s="62"/>
      <c r="AK17" s="270" t="s">
        <v>300</v>
      </c>
      <c r="AL17" s="271"/>
      <c r="AM17" s="62"/>
      <c r="AN17" s="61"/>
      <c r="AO17" s="248" t="s">
        <v>301</v>
      </c>
      <c r="AP17" s="249"/>
      <c r="AQ17" s="61"/>
      <c r="AR17" s="61"/>
      <c r="AS17" s="292" t="s">
        <v>302</v>
      </c>
      <c r="AT17" s="293"/>
      <c r="AU17" s="61"/>
      <c r="AV17" s="61"/>
      <c r="AW17" s="237" t="s">
        <v>303</v>
      </c>
      <c r="AX17" s="238"/>
      <c r="AY17" s="61"/>
      <c r="AZ17" s="62"/>
      <c r="BA17" s="292" t="s">
        <v>373</v>
      </c>
      <c r="BB17" s="293"/>
      <c r="BC17" s="61"/>
      <c r="BD17" s="61"/>
      <c r="BE17" s="248" t="s">
        <v>304</v>
      </c>
      <c r="BF17" s="249"/>
      <c r="BI17" s="311" t="s">
        <v>305</v>
      </c>
      <c r="BJ17" s="312"/>
    </row>
    <row r="18" spans="1:62" s="14" customFormat="1" ht="10.5" customHeight="1">
      <c r="A18" s="272"/>
      <c r="B18" s="273"/>
      <c r="C18" s="61"/>
      <c r="D18" s="62"/>
      <c r="E18" s="250"/>
      <c r="F18" s="251"/>
      <c r="G18" s="61"/>
      <c r="H18" s="61"/>
      <c r="I18" s="256"/>
      <c r="J18" s="257"/>
      <c r="K18" s="61"/>
      <c r="L18" s="62"/>
      <c r="M18" s="239"/>
      <c r="N18" s="240"/>
      <c r="O18" s="61"/>
      <c r="P18" s="61"/>
      <c r="Q18" s="264"/>
      <c r="R18" s="265"/>
      <c r="S18" s="61"/>
      <c r="T18" s="61"/>
      <c r="U18" s="256"/>
      <c r="V18" s="257"/>
      <c r="W18" s="61"/>
      <c r="X18" s="61"/>
      <c r="Y18" s="272"/>
      <c r="Z18" s="273"/>
      <c r="AA18" s="61"/>
      <c r="AB18" s="61"/>
      <c r="AC18" s="264"/>
      <c r="AD18" s="265"/>
      <c r="AE18" s="61"/>
      <c r="AF18" s="61"/>
      <c r="AG18" s="294"/>
      <c r="AH18" s="295"/>
      <c r="AI18" s="61"/>
      <c r="AJ18" s="61"/>
      <c r="AK18" s="272"/>
      <c r="AL18" s="273"/>
      <c r="AM18" s="61"/>
      <c r="AN18" s="61"/>
      <c r="AO18" s="250"/>
      <c r="AP18" s="251"/>
      <c r="AQ18" s="61"/>
      <c r="AR18" s="61"/>
      <c r="AS18" s="294"/>
      <c r="AT18" s="295"/>
      <c r="AU18" s="61"/>
      <c r="AV18" s="61"/>
      <c r="AW18" s="239"/>
      <c r="AX18" s="240"/>
      <c r="AY18" s="61"/>
      <c r="AZ18" s="61"/>
      <c r="BA18" s="294"/>
      <c r="BB18" s="295"/>
      <c r="BC18" s="61"/>
      <c r="BD18" s="61"/>
      <c r="BE18" s="250"/>
      <c r="BF18" s="251"/>
      <c r="BI18" s="313"/>
      <c r="BJ18" s="314"/>
    </row>
    <row r="19" spans="1:62" s="14" customFormat="1" ht="10.5" customHeight="1">
      <c r="A19" s="272"/>
      <c r="B19" s="273"/>
      <c r="C19" s="61"/>
      <c r="D19" s="62"/>
      <c r="E19" s="250"/>
      <c r="F19" s="251"/>
      <c r="G19" s="61"/>
      <c r="H19" s="61"/>
      <c r="I19" s="256"/>
      <c r="J19" s="257"/>
      <c r="K19" s="61"/>
      <c r="L19" s="62"/>
      <c r="M19" s="239"/>
      <c r="N19" s="240"/>
      <c r="O19" s="61"/>
      <c r="P19" s="61"/>
      <c r="Q19" s="264"/>
      <c r="R19" s="265"/>
      <c r="S19" s="61"/>
      <c r="T19" s="61"/>
      <c r="U19" s="256"/>
      <c r="V19" s="257"/>
      <c r="W19" s="61"/>
      <c r="X19" s="61"/>
      <c r="Y19" s="272"/>
      <c r="Z19" s="273"/>
      <c r="AA19" s="61"/>
      <c r="AB19" s="61"/>
      <c r="AC19" s="264"/>
      <c r="AD19" s="265"/>
      <c r="AE19" s="61"/>
      <c r="AF19" s="61"/>
      <c r="AG19" s="294"/>
      <c r="AH19" s="295"/>
      <c r="AI19" s="61"/>
      <c r="AJ19" s="61"/>
      <c r="AK19" s="272"/>
      <c r="AL19" s="273"/>
      <c r="AM19" s="61"/>
      <c r="AN19" s="61"/>
      <c r="AO19" s="250"/>
      <c r="AP19" s="251"/>
      <c r="AQ19" s="61"/>
      <c r="AR19" s="61"/>
      <c r="AS19" s="294"/>
      <c r="AT19" s="295"/>
      <c r="AU19" s="61"/>
      <c r="AV19" s="61"/>
      <c r="AW19" s="239"/>
      <c r="AX19" s="240"/>
      <c r="AY19" s="61"/>
      <c r="AZ19" s="61"/>
      <c r="BA19" s="294"/>
      <c r="BB19" s="295"/>
      <c r="BC19" s="61"/>
      <c r="BD19" s="61"/>
      <c r="BE19" s="250"/>
      <c r="BF19" s="251"/>
      <c r="BI19" s="313"/>
      <c r="BJ19" s="314"/>
    </row>
    <row r="20" spans="1:62" s="14" customFormat="1" ht="10.5" customHeight="1">
      <c r="A20" s="272"/>
      <c r="B20" s="273"/>
      <c r="C20" s="61"/>
      <c r="D20" s="62"/>
      <c r="E20" s="250"/>
      <c r="F20" s="251"/>
      <c r="G20" s="61"/>
      <c r="H20" s="61"/>
      <c r="I20" s="256"/>
      <c r="J20" s="257"/>
      <c r="K20" s="61"/>
      <c r="L20" s="62"/>
      <c r="M20" s="239"/>
      <c r="N20" s="240"/>
      <c r="O20" s="61"/>
      <c r="P20" s="61"/>
      <c r="Q20" s="264"/>
      <c r="R20" s="265"/>
      <c r="S20" s="61"/>
      <c r="T20" s="61"/>
      <c r="U20" s="256"/>
      <c r="V20" s="257"/>
      <c r="W20" s="61"/>
      <c r="X20" s="61"/>
      <c r="Y20" s="272"/>
      <c r="Z20" s="273"/>
      <c r="AA20" s="61"/>
      <c r="AB20" s="61"/>
      <c r="AC20" s="264"/>
      <c r="AD20" s="265"/>
      <c r="AE20" s="61"/>
      <c r="AF20" s="61"/>
      <c r="AG20" s="294"/>
      <c r="AH20" s="295"/>
      <c r="AI20" s="61"/>
      <c r="AJ20" s="61"/>
      <c r="AK20" s="272"/>
      <c r="AL20" s="273"/>
      <c r="AM20" s="61"/>
      <c r="AN20" s="61"/>
      <c r="AO20" s="250"/>
      <c r="AP20" s="251"/>
      <c r="AQ20" s="61"/>
      <c r="AR20" s="61"/>
      <c r="AS20" s="294"/>
      <c r="AT20" s="295"/>
      <c r="AU20" s="61"/>
      <c r="AV20" s="61"/>
      <c r="AW20" s="239"/>
      <c r="AX20" s="240"/>
      <c r="AY20" s="61"/>
      <c r="AZ20" s="61"/>
      <c r="BA20" s="294"/>
      <c r="BB20" s="295"/>
      <c r="BC20" s="61"/>
      <c r="BD20" s="61"/>
      <c r="BE20" s="250"/>
      <c r="BF20" s="251"/>
      <c r="BI20" s="313"/>
      <c r="BJ20" s="314"/>
    </row>
    <row r="21" spans="1:62" s="14" customFormat="1" ht="10.5" customHeight="1">
      <c r="A21" s="272"/>
      <c r="B21" s="273"/>
      <c r="C21" s="61"/>
      <c r="D21" s="62"/>
      <c r="E21" s="250"/>
      <c r="F21" s="251"/>
      <c r="G21" s="61"/>
      <c r="H21" s="61"/>
      <c r="I21" s="256"/>
      <c r="J21" s="257"/>
      <c r="K21" s="61"/>
      <c r="L21" s="62"/>
      <c r="M21" s="239"/>
      <c r="N21" s="240"/>
      <c r="O21" s="61"/>
      <c r="P21" s="61"/>
      <c r="Q21" s="264"/>
      <c r="R21" s="265"/>
      <c r="S21" s="61"/>
      <c r="T21" s="61"/>
      <c r="U21" s="256"/>
      <c r="V21" s="257"/>
      <c r="W21" s="61"/>
      <c r="X21" s="61"/>
      <c r="Y21" s="272"/>
      <c r="Z21" s="273"/>
      <c r="AA21" s="61"/>
      <c r="AB21" s="61"/>
      <c r="AC21" s="264"/>
      <c r="AD21" s="265"/>
      <c r="AE21" s="61"/>
      <c r="AF21" s="61"/>
      <c r="AG21" s="294"/>
      <c r="AH21" s="295"/>
      <c r="AI21" s="61"/>
      <c r="AJ21" s="61"/>
      <c r="AK21" s="272"/>
      <c r="AL21" s="273"/>
      <c r="AM21" s="61"/>
      <c r="AN21" s="61"/>
      <c r="AO21" s="250"/>
      <c r="AP21" s="251"/>
      <c r="AQ21" s="61"/>
      <c r="AR21" s="61"/>
      <c r="AS21" s="294"/>
      <c r="AT21" s="295"/>
      <c r="AU21" s="61"/>
      <c r="AV21" s="61"/>
      <c r="AW21" s="239"/>
      <c r="AX21" s="240"/>
      <c r="AY21" s="61"/>
      <c r="AZ21" s="61"/>
      <c r="BA21" s="294"/>
      <c r="BB21" s="295"/>
      <c r="BC21" s="61"/>
      <c r="BD21" s="61"/>
      <c r="BE21" s="250"/>
      <c r="BF21" s="251"/>
      <c r="BI21" s="313"/>
      <c r="BJ21" s="314"/>
    </row>
    <row r="22" spans="1:62" s="14" customFormat="1" ht="10.5" customHeight="1">
      <c r="A22" s="272"/>
      <c r="B22" s="273"/>
      <c r="C22" s="61"/>
      <c r="D22" s="62"/>
      <c r="E22" s="250"/>
      <c r="F22" s="251"/>
      <c r="G22" s="61"/>
      <c r="H22" s="61"/>
      <c r="I22" s="256"/>
      <c r="J22" s="257"/>
      <c r="K22" s="61"/>
      <c r="L22" s="62"/>
      <c r="M22" s="239"/>
      <c r="N22" s="240"/>
      <c r="O22" s="61"/>
      <c r="P22" s="61"/>
      <c r="Q22" s="264"/>
      <c r="R22" s="265"/>
      <c r="S22" s="61"/>
      <c r="T22" s="61"/>
      <c r="U22" s="256"/>
      <c r="V22" s="257"/>
      <c r="W22" s="61"/>
      <c r="X22" s="61"/>
      <c r="Y22" s="272"/>
      <c r="Z22" s="273"/>
      <c r="AA22" s="61"/>
      <c r="AB22" s="61"/>
      <c r="AC22" s="264"/>
      <c r="AD22" s="265"/>
      <c r="AE22" s="61"/>
      <c r="AF22" s="61"/>
      <c r="AG22" s="294"/>
      <c r="AH22" s="295"/>
      <c r="AI22" s="61"/>
      <c r="AJ22" s="61"/>
      <c r="AK22" s="272"/>
      <c r="AL22" s="273"/>
      <c r="AM22" s="61"/>
      <c r="AN22" s="61"/>
      <c r="AO22" s="250"/>
      <c r="AP22" s="251"/>
      <c r="AQ22" s="61"/>
      <c r="AR22" s="61"/>
      <c r="AS22" s="294"/>
      <c r="AT22" s="295"/>
      <c r="AU22" s="61"/>
      <c r="AV22" s="61"/>
      <c r="AW22" s="239"/>
      <c r="AX22" s="240"/>
      <c r="AY22" s="61"/>
      <c r="AZ22" s="61"/>
      <c r="BA22" s="294"/>
      <c r="BB22" s="295"/>
      <c r="BC22" s="61"/>
      <c r="BD22" s="61"/>
      <c r="BE22" s="250"/>
      <c r="BF22" s="251"/>
      <c r="BI22" s="313"/>
      <c r="BJ22" s="314"/>
    </row>
    <row r="23" spans="1:62" s="14" customFormat="1" ht="10.5" customHeight="1">
      <c r="A23" s="272"/>
      <c r="B23" s="273"/>
      <c r="C23" s="61"/>
      <c r="D23" s="62"/>
      <c r="E23" s="250"/>
      <c r="F23" s="251"/>
      <c r="G23" s="61"/>
      <c r="H23" s="61"/>
      <c r="I23" s="256"/>
      <c r="J23" s="257"/>
      <c r="K23" s="61"/>
      <c r="L23" s="62"/>
      <c r="M23" s="239"/>
      <c r="N23" s="240"/>
      <c r="O23" s="61"/>
      <c r="P23" s="61"/>
      <c r="Q23" s="264"/>
      <c r="R23" s="265"/>
      <c r="S23" s="61"/>
      <c r="T23" s="61"/>
      <c r="U23" s="256"/>
      <c r="V23" s="257"/>
      <c r="W23" s="61"/>
      <c r="X23" s="61"/>
      <c r="Y23" s="272"/>
      <c r="Z23" s="273"/>
      <c r="AA23" s="61"/>
      <c r="AB23" s="61"/>
      <c r="AC23" s="264"/>
      <c r="AD23" s="265"/>
      <c r="AE23" s="61"/>
      <c r="AF23" s="61"/>
      <c r="AG23" s="294"/>
      <c r="AH23" s="295"/>
      <c r="AI23" s="61"/>
      <c r="AJ23" s="61"/>
      <c r="AK23" s="272"/>
      <c r="AL23" s="273"/>
      <c r="AM23" s="61"/>
      <c r="AN23" s="61"/>
      <c r="AO23" s="250"/>
      <c r="AP23" s="251"/>
      <c r="AQ23" s="61"/>
      <c r="AR23" s="61"/>
      <c r="AS23" s="294"/>
      <c r="AT23" s="295"/>
      <c r="AU23" s="61"/>
      <c r="AV23" s="61"/>
      <c r="AW23" s="239"/>
      <c r="AX23" s="240"/>
      <c r="AY23" s="61"/>
      <c r="AZ23" s="61"/>
      <c r="BA23" s="294"/>
      <c r="BB23" s="295"/>
      <c r="BC23" s="61"/>
      <c r="BD23" s="61"/>
      <c r="BE23" s="250"/>
      <c r="BF23" s="251"/>
      <c r="BI23" s="313"/>
      <c r="BJ23" s="314"/>
    </row>
    <row r="24" spans="1:62" s="14" customFormat="1" ht="10.5" customHeight="1">
      <c r="A24" s="274"/>
      <c r="B24" s="275"/>
      <c r="C24" s="61"/>
      <c r="D24" s="62"/>
      <c r="E24" s="252"/>
      <c r="F24" s="253"/>
      <c r="G24" s="61"/>
      <c r="H24" s="61"/>
      <c r="I24" s="258"/>
      <c r="J24" s="259"/>
      <c r="K24" s="61"/>
      <c r="L24" s="62"/>
      <c r="M24" s="241"/>
      <c r="N24" s="242"/>
      <c r="O24" s="61"/>
      <c r="P24" s="61"/>
      <c r="Q24" s="266"/>
      <c r="R24" s="267"/>
      <c r="S24" s="61"/>
      <c r="T24" s="61"/>
      <c r="U24" s="258"/>
      <c r="V24" s="259"/>
      <c r="W24" s="61"/>
      <c r="X24" s="61"/>
      <c r="Y24" s="274"/>
      <c r="Z24" s="275"/>
      <c r="AA24" s="61"/>
      <c r="AB24" s="61"/>
      <c r="AC24" s="266"/>
      <c r="AD24" s="267"/>
      <c r="AE24" s="61"/>
      <c r="AF24" s="61"/>
      <c r="AG24" s="296"/>
      <c r="AH24" s="297"/>
      <c r="AI24" s="61"/>
      <c r="AJ24" s="61"/>
      <c r="AK24" s="274"/>
      <c r="AL24" s="275"/>
      <c r="AM24" s="61"/>
      <c r="AN24" s="61"/>
      <c r="AO24" s="252"/>
      <c r="AP24" s="253"/>
      <c r="AQ24" s="61"/>
      <c r="AR24" s="61"/>
      <c r="AS24" s="296"/>
      <c r="AT24" s="297"/>
      <c r="AU24" s="61"/>
      <c r="AV24" s="61"/>
      <c r="AW24" s="241"/>
      <c r="AX24" s="242"/>
      <c r="AY24" s="61"/>
      <c r="AZ24" s="61"/>
      <c r="BA24" s="296"/>
      <c r="BB24" s="297"/>
      <c r="BC24" s="61"/>
      <c r="BD24" s="61"/>
      <c r="BE24" s="252"/>
      <c r="BF24" s="253"/>
      <c r="BI24" s="315"/>
      <c r="BJ24" s="316"/>
    </row>
    <row r="25" spans="2:61" s="342" customFormat="1" ht="10.5" customHeight="1">
      <c r="B25" s="244"/>
      <c r="C25" s="245"/>
      <c r="D25" s="353"/>
      <c r="E25" s="343"/>
      <c r="F25" s="343"/>
      <c r="G25" s="343"/>
      <c r="H25" s="343"/>
      <c r="I25" s="343"/>
      <c r="J25" s="343"/>
      <c r="K25" s="344"/>
      <c r="L25" s="260"/>
      <c r="M25" s="260"/>
      <c r="R25" s="245"/>
      <c r="S25" s="247"/>
      <c r="T25" s="343"/>
      <c r="U25" s="343"/>
      <c r="V25" s="343"/>
      <c r="W25" s="343"/>
      <c r="X25" s="343"/>
      <c r="Y25" s="343"/>
      <c r="Z25" s="343"/>
      <c r="AA25" s="354"/>
      <c r="AB25" s="260"/>
      <c r="AC25" s="260"/>
      <c r="AH25" s="244"/>
      <c r="AI25" s="245"/>
      <c r="AJ25" s="353"/>
      <c r="AK25" s="343"/>
      <c r="AL25" s="343"/>
      <c r="AM25" s="343"/>
      <c r="AN25" s="343"/>
      <c r="AO25" s="343"/>
      <c r="AP25" s="343"/>
      <c r="AQ25" s="344"/>
      <c r="AR25" s="69"/>
      <c r="AS25" s="69"/>
      <c r="AX25" s="244"/>
      <c r="AY25" s="245"/>
      <c r="AZ25" s="353"/>
      <c r="BA25" s="343"/>
      <c r="BB25" s="355"/>
      <c r="BC25" s="355"/>
      <c r="BD25" s="355"/>
      <c r="BE25" s="355"/>
      <c r="BF25" s="343"/>
      <c r="BG25" s="344"/>
      <c r="BH25" s="260"/>
      <c r="BI25" s="260"/>
    </row>
    <row r="26" spans="2:61" s="342" customFormat="1" ht="10.5" customHeight="1" thickBot="1">
      <c r="B26" s="244"/>
      <c r="C26" s="245"/>
      <c r="D26" s="356"/>
      <c r="E26" s="347"/>
      <c r="F26" s="347"/>
      <c r="G26" s="347"/>
      <c r="H26" s="349"/>
      <c r="I26" s="349"/>
      <c r="J26" s="349"/>
      <c r="K26" s="350"/>
      <c r="L26" s="260"/>
      <c r="M26" s="260"/>
      <c r="R26" s="245"/>
      <c r="S26" s="247"/>
      <c r="T26" s="357"/>
      <c r="U26" s="349"/>
      <c r="V26" s="349"/>
      <c r="W26" s="349"/>
      <c r="X26" s="347"/>
      <c r="Y26" s="347"/>
      <c r="Z26" s="347"/>
      <c r="AA26" s="358"/>
      <c r="AB26" s="260"/>
      <c r="AC26" s="260"/>
      <c r="AH26" s="244"/>
      <c r="AI26" s="245"/>
      <c r="AJ26" s="356"/>
      <c r="AK26" s="347"/>
      <c r="AL26" s="74"/>
      <c r="AM26" s="74"/>
      <c r="AN26" s="167"/>
      <c r="AO26" s="167"/>
      <c r="AP26" s="167"/>
      <c r="AQ26" s="350"/>
      <c r="AR26" s="69"/>
      <c r="AS26" s="69"/>
      <c r="AX26" s="244"/>
      <c r="AY26" s="245"/>
      <c r="AZ26" s="356"/>
      <c r="BA26" s="347"/>
      <c r="BB26" s="359"/>
      <c r="BC26" s="359"/>
      <c r="BD26" s="360"/>
      <c r="BE26" s="360"/>
      <c r="BF26" s="349"/>
      <c r="BG26" s="350"/>
      <c r="BH26" s="260"/>
      <c r="BI26" s="260"/>
    </row>
    <row r="27" spans="3:60" ht="12.75" customHeight="1" thickTop="1">
      <c r="C27" s="261">
        <v>0</v>
      </c>
      <c r="D27" s="261"/>
      <c r="E27" s="73"/>
      <c r="F27" s="73"/>
      <c r="G27" s="73"/>
      <c r="H27" s="73"/>
      <c r="I27" s="73"/>
      <c r="J27" s="8"/>
      <c r="K27" s="231">
        <v>1</v>
      </c>
      <c r="L27" s="231"/>
      <c r="S27" s="261">
        <v>3</v>
      </c>
      <c r="T27" s="261"/>
      <c r="U27" s="8"/>
      <c r="V27" s="8"/>
      <c r="W27" s="8"/>
      <c r="X27" s="8"/>
      <c r="Y27" s="8"/>
      <c r="Z27" s="8"/>
      <c r="AA27" s="231">
        <v>0</v>
      </c>
      <c r="AB27" s="231"/>
      <c r="AI27" s="261">
        <v>1</v>
      </c>
      <c r="AJ27" s="261"/>
      <c r="AK27" s="8"/>
      <c r="AL27" s="8"/>
      <c r="AM27" s="8"/>
      <c r="AN27" s="8"/>
      <c r="AO27" s="8"/>
      <c r="AP27" s="8"/>
      <c r="AQ27" s="261">
        <v>2</v>
      </c>
      <c r="AR27" s="261"/>
      <c r="AY27" s="261">
        <v>1</v>
      </c>
      <c r="AZ27" s="261"/>
      <c r="BA27" s="8"/>
      <c r="BB27" s="8"/>
      <c r="BC27" s="8"/>
      <c r="BD27" s="8"/>
      <c r="BE27" s="8"/>
      <c r="BF27" s="8"/>
      <c r="BG27" s="261">
        <v>3</v>
      </c>
      <c r="BH27" s="261"/>
    </row>
    <row r="28" spans="1:27" ht="13.5" customHeight="1">
      <c r="A28" s="268" t="s">
        <v>374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4"/>
      <c r="U28" s="24"/>
      <c r="V28" s="24"/>
      <c r="W28" s="24"/>
      <c r="X28" s="24"/>
      <c r="Y28" s="24"/>
      <c r="Z28" s="24"/>
      <c r="AA28" s="24"/>
    </row>
    <row r="29" spans="1:27" ht="13.5" customHeight="1">
      <c r="A29" s="268" t="s">
        <v>266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"/>
      <c r="U29" s="2"/>
      <c r="V29" s="2"/>
      <c r="W29" s="2"/>
      <c r="X29" s="2"/>
      <c r="Y29" s="2"/>
      <c r="Z29" s="2"/>
      <c r="AA29" s="2"/>
    </row>
    <row r="30" spans="15:48" ht="10.5" customHeight="1">
      <c r="O30" s="243"/>
      <c r="P30" s="243"/>
      <c r="AE30" s="3"/>
      <c r="AU30" s="244"/>
      <c r="AV30" s="244"/>
    </row>
    <row r="31" spans="16:47" ht="10.5" customHeight="1">
      <c r="P31" s="4"/>
      <c r="Q31" s="5"/>
      <c r="R31" s="5"/>
      <c r="S31" s="278"/>
      <c r="T31" s="278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291"/>
      <c r="AR31" s="291"/>
      <c r="AS31" s="5"/>
      <c r="AT31" s="5"/>
      <c r="AU31" s="6"/>
    </row>
    <row r="32" spans="7:56" ht="10.5" customHeight="1">
      <c r="G32" s="243"/>
      <c r="H32" s="243"/>
      <c r="P32" s="7"/>
      <c r="Q32" s="8"/>
      <c r="R32" s="8"/>
      <c r="S32" s="8"/>
      <c r="T32" s="9"/>
      <c r="U32" s="10"/>
      <c r="V32" s="10"/>
      <c r="W32" s="276"/>
      <c r="X32" s="276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10"/>
      <c r="AN32" s="310"/>
      <c r="AO32" s="10"/>
      <c r="AP32" s="10"/>
      <c r="AQ32" s="11"/>
      <c r="AR32" s="8"/>
      <c r="AS32" s="8"/>
      <c r="AT32" s="8"/>
      <c r="AU32" s="12"/>
      <c r="BC32" s="244"/>
      <c r="BD32" s="244"/>
    </row>
    <row r="33" spans="3:60" s="342" customFormat="1" ht="10.5" customHeight="1">
      <c r="C33" s="260">
        <v>3</v>
      </c>
      <c r="D33" s="260"/>
      <c r="E33" s="343"/>
      <c r="F33" s="343"/>
      <c r="G33" s="344"/>
      <c r="H33" s="345"/>
      <c r="I33" s="345"/>
      <c r="J33" s="345"/>
      <c r="K33" s="291">
        <v>0</v>
      </c>
      <c r="L33" s="291"/>
      <c r="M33" s="345"/>
      <c r="N33" s="345"/>
      <c r="O33" s="345"/>
      <c r="P33" s="345"/>
      <c r="Q33" s="345"/>
      <c r="R33" s="345"/>
      <c r="S33" s="278">
        <v>1</v>
      </c>
      <c r="T33" s="278"/>
      <c r="U33" s="345"/>
      <c r="V33" s="345"/>
      <c r="W33" s="346"/>
      <c r="X33" s="343"/>
      <c r="Y33" s="343"/>
      <c r="Z33" s="343"/>
      <c r="AA33" s="244">
        <v>1</v>
      </c>
      <c r="AB33" s="244"/>
      <c r="AI33" s="243">
        <v>0</v>
      </c>
      <c r="AJ33" s="243"/>
      <c r="AK33" s="343"/>
      <c r="AL33" s="343"/>
      <c r="AM33" s="344"/>
      <c r="AN33" s="345"/>
      <c r="AO33" s="345"/>
      <c r="AP33" s="345"/>
      <c r="AQ33" s="291">
        <v>2</v>
      </c>
      <c r="AR33" s="291"/>
      <c r="AS33" s="345"/>
      <c r="AT33" s="345"/>
      <c r="AU33" s="345"/>
      <c r="AV33" s="345"/>
      <c r="AW33" s="345"/>
      <c r="AX33" s="345"/>
      <c r="AY33" s="278">
        <v>1</v>
      </c>
      <c r="AZ33" s="278"/>
      <c r="BA33" s="345"/>
      <c r="BB33" s="345"/>
      <c r="BC33" s="346"/>
      <c r="BD33" s="343"/>
      <c r="BE33" s="343"/>
      <c r="BF33" s="343"/>
      <c r="BG33" s="244">
        <v>0</v>
      </c>
      <c r="BH33" s="244"/>
    </row>
    <row r="34" spans="3:60" s="342" customFormat="1" ht="10.5" customHeight="1" thickBot="1">
      <c r="C34" s="260"/>
      <c r="D34" s="260"/>
      <c r="E34" s="349"/>
      <c r="F34" s="349"/>
      <c r="G34" s="350"/>
      <c r="H34" s="347"/>
      <c r="I34" s="347"/>
      <c r="J34" s="343"/>
      <c r="K34" s="245"/>
      <c r="L34" s="245"/>
      <c r="M34" s="343"/>
      <c r="N34" s="343"/>
      <c r="O34" s="343"/>
      <c r="P34" s="343"/>
      <c r="Q34" s="343"/>
      <c r="R34" s="343"/>
      <c r="S34" s="260"/>
      <c r="T34" s="260"/>
      <c r="U34" s="343"/>
      <c r="V34" s="343"/>
      <c r="W34" s="350"/>
      <c r="X34" s="343"/>
      <c r="Y34" s="343"/>
      <c r="Z34" s="343"/>
      <c r="AA34" s="244"/>
      <c r="AB34" s="244"/>
      <c r="AI34" s="243"/>
      <c r="AJ34" s="243"/>
      <c r="AK34" s="343"/>
      <c r="AL34" s="343"/>
      <c r="AM34" s="348"/>
      <c r="AN34" s="343"/>
      <c r="AO34" s="343"/>
      <c r="AP34" s="343"/>
      <c r="AQ34" s="245"/>
      <c r="AR34" s="245"/>
      <c r="AS34" s="343"/>
      <c r="AT34" s="343"/>
      <c r="AU34" s="343"/>
      <c r="AV34" s="343"/>
      <c r="AW34" s="343"/>
      <c r="AX34" s="343"/>
      <c r="AY34" s="260"/>
      <c r="AZ34" s="260"/>
      <c r="BA34" s="349"/>
      <c r="BB34" s="349"/>
      <c r="BC34" s="350"/>
      <c r="BD34" s="343"/>
      <c r="BE34" s="343"/>
      <c r="BF34" s="343"/>
      <c r="BG34" s="244"/>
      <c r="BH34" s="244"/>
    </row>
    <row r="35" spans="1:62" s="342" customFormat="1" ht="12.75" customHeight="1" thickTop="1">
      <c r="A35" s="260">
        <v>3</v>
      </c>
      <c r="B35" s="260"/>
      <c r="C35" s="344"/>
      <c r="D35" s="164"/>
      <c r="E35" s="231">
        <v>1</v>
      </c>
      <c r="F35" s="231"/>
      <c r="G35" s="165"/>
      <c r="H35" s="59"/>
      <c r="I35" s="335">
        <v>0</v>
      </c>
      <c r="J35" s="335"/>
      <c r="K35" s="346"/>
      <c r="L35" s="343"/>
      <c r="M35" s="244">
        <v>3</v>
      </c>
      <c r="N35" s="244"/>
      <c r="Q35" s="243">
        <v>1</v>
      </c>
      <c r="R35" s="243"/>
      <c r="S35" s="344"/>
      <c r="T35" s="352"/>
      <c r="U35" s="166"/>
      <c r="V35" s="113" t="s">
        <v>375</v>
      </c>
      <c r="W35" s="164"/>
      <c r="X35" s="345"/>
      <c r="Y35" s="68"/>
      <c r="Z35" s="68"/>
      <c r="AA35" s="346"/>
      <c r="AB35" s="343"/>
      <c r="AC35" s="245">
        <v>0</v>
      </c>
      <c r="AD35" s="245"/>
      <c r="AG35" s="243">
        <v>0</v>
      </c>
      <c r="AH35" s="243"/>
      <c r="AI35" s="344"/>
      <c r="AJ35" s="345"/>
      <c r="AK35" s="70"/>
      <c r="AL35" s="70"/>
      <c r="AM35" s="70"/>
      <c r="AN35" s="120"/>
      <c r="AO35" s="120"/>
      <c r="AP35" s="120"/>
      <c r="AQ35" s="351"/>
      <c r="AR35" s="343"/>
      <c r="AS35" s="244">
        <v>2</v>
      </c>
      <c r="AT35" s="244"/>
      <c r="AW35" s="243">
        <v>1</v>
      </c>
      <c r="AX35" s="243"/>
      <c r="AY35" s="344"/>
      <c r="AZ35" s="164"/>
      <c r="BA35" s="245">
        <v>1</v>
      </c>
      <c r="BB35" s="245"/>
      <c r="BC35" s="164"/>
      <c r="BD35" s="345"/>
      <c r="BE35" s="278">
        <v>2</v>
      </c>
      <c r="BF35" s="278"/>
      <c r="BG35" s="346"/>
      <c r="BH35" s="343"/>
      <c r="BI35" s="244">
        <v>1</v>
      </c>
      <c r="BJ35" s="244"/>
    </row>
    <row r="36" spans="1:62" s="342" customFormat="1" ht="14.25" thickBot="1">
      <c r="A36" s="260"/>
      <c r="B36" s="260"/>
      <c r="C36" s="350"/>
      <c r="D36" s="343"/>
      <c r="E36" s="231"/>
      <c r="F36" s="231"/>
      <c r="G36" s="343"/>
      <c r="H36" s="343"/>
      <c r="I36" s="231"/>
      <c r="J36" s="231"/>
      <c r="K36" s="348"/>
      <c r="L36" s="343"/>
      <c r="M36" s="244"/>
      <c r="N36" s="244"/>
      <c r="Q36" s="243"/>
      <c r="R36" s="243"/>
      <c r="S36" s="348"/>
      <c r="T36" s="343"/>
      <c r="U36" s="231">
        <v>1</v>
      </c>
      <c r="V36" s="231"/>
      <c r="W36" s="343"/>
      <c r="X36" s="343"/>
      <c r="Y36" s="231">
        <v>1</v>
      </c>
      <c r="Z36" s="231"/>
      <c r="AA36" s="344"/>
      <c r="AB36" s="347"/>
      <c r="AC36" s="245"/>
      <c r="AD36" s="245"/>
      <c r="AG36" s="243"/>
      <c r="AH36" s="243"/>
      <c r="AI36" s="348"/>
      <c r="AJ36" s="343"/>
      <c r="AK36" s="231">
        <v>0</v>
      </c>
      <c r="AL36" s="231"/>
      <c r="AM36" s="343"/>
      <c r="AN36" s="343"/>
      <c r="AO36" s="231">
        <v>0</v>
      </c>
      <c r="AP36" s="231"/>
      <c r="AQ36" s="348"/>
      <c r="AR36" s="343"/>
      <c r="AS36" s="244"/>
      <c r="AT36" s="244"/>
      <c r="AW36" s="243"/>
      <c r="AX36" s="243"/>
      <c r="AY36" s="344"/>
      <c r="AZ36" s="343"/>
      <c r="BA36" s="245"/>
      <c r="BB36" s="245"/>
      <c r="BC36" s="343"/>
      <c r="BD36" s="343"/>
      <c r="BE36" s="260"/>
      <c r="BF36" s="260"/>
      <c r="BG36" s="350"/>
      <c r="BH36" s="343"/>
      <c r="BI36" s="244"/>
      <c r="BJ36" s="244"/>
    </row>
    <row r="37" spans="1:62" s="342" customFormat="1" ht="12" customHeight="1" thickTop="1">
      <c r="A37" s="110"/>
      <c r="B37" s="111"/>
      <c r="C37" s="112"/>
      <c r="D37" s="16"/>
      <c r="E37" s="18"/>
      <c r="F37" s="17"/>
      <c r="G37" s="17"/>
      <c r="H37" s="17"/>
      <c r="I37" s="20"/>
      <c r="J37" s="66"/>
      <c r="K37" s="64"/>
      <c r="L37" s="113"/>
      <c r="M37" s="115"/>
      <c r="N37" s="14"/>
      <c r="O37" s="14"/>
      <c r="P37" s="14"/>
      <c r="Q37" s="14"/>
      <c r="R37" s="136" t="s">
        <v>376</v>
      </c>
      <c r="S37" s="16"/>
      <c r="T37" s="112"/>
      <c r="U37" s="116"/>
      <c r="V37" s="14"/>
      <c r="W37" s="14"/>
      <c r="X37" s="14"/>
      <c r="Y37" s="110"/>
      <c r="Z37" s="112"/>
      <c r="AA37" s="112"/>
      <c r="AB37" s="16"/>
      <c r="AC37" s="18"/>
      <c r="AD37" s="14"/>
      <c r="AE37" s="14"/>
      <c r="AF37" s="14"/>
      <c r="AG37" s="14"/>
      <c r="AH37" s="136" t="s">
        <v>377</v>
      </c>
      <c r="AI37" s="16"/>
      <c r="AJ37" s="112"/>
      <c r="AK37" s="116"/>
      <c r="AL37" s="17"/>
      <c r="AM37" s="14"/>
      <c r="AN37" s="14"/>
      <c r="AO37" s="14"/>
      <c r="AP37" s="15"/>
      <c r="AQ37" s="16"/>
      <c r="AR37" s="112"/>
      <c r="AS37" s="116"/>
      <c r="AT37" s="14"/>
      <c r="AU37" s="14"/>
      <c r="AV37" s="14"/>
      <c r="AW37" s="20"/>
      <c r="AX37" s="70" t="s">
        <v>378</v>
      </c>
      <c r="AY37" s="46"/>
      <c r="AZ37" s="117"/>
      <c r="BA37" s="118"/>
      <c r="BB37" s="17"/>
      <c r="BC37" s="14"/>
      <c r="BD37" s="14"/>
      <c r="BE37" s="110"/>
      <c r="BF37" s="111"/>
      <c r="BG37" s="112"/>
      <c r="BH37" s="16"/>
      <c r="BI37" s="18"/>
      <c r="BJ37" s="14"/>
    </row>
    <row r="38" spans="1:62" s="342" customFormat="1" ht="10.5" customHeight="1">
      <c r="A38" s="110"/>
      <c r="B38" s="17"/>
      <c r="C38" s="17"/>
      <c r="D38" s="17"/>
      <c r="E38" s="20"/>
      <c r="F38" s="17"/>
      <c r="G38" s="17"/>
      <c r="H38" s="17"/>
      <c r="I38" s="20"/>
      <c r="J38" s="232"/>
      <c r="K38" s="233"/>
      <c r="L38" s="233"/>
      <c r="M38" s="234"/>
      <c r="N38" s="14"/>
      <c r="O38" s="14"/>
      <c r="P38" s="14"/>
      <c r="Q38" s="14"/>
      <c r="R38" s="19"/>
      <c r="S38" s="17"/>
      <c r="T38" s="17"/>
      <c r="U38" s="110"/>
      <c r="V38" s="14"/>
      <c r="W38" s="14"/>
      <c r="X38" s="14"/>
      <c r="Y38" s="110"/>
      <c r="Z38" s="17"/>
      <c r="AA38" s="17"/>
      <c r="AB38" s="17"/>
      <c r="AC38" s="20"/>
      <c r="AD38" s="14"/>
      <c r="AE38" s="14"/>
      <c r="AF38" s="14"/>
      <c r="AG38" s="14"/>
      <c r="AH38" s="57"/>
      <c r="AI38" s="58"/>
      <c r="AJ38" s="58"/>
      <c r="AK38" s="114"/>
      <c r="AL38" s="17"/>
      <c r="AM38" s="14"/>
      <c r="AN38" s="14"/>
      <c r="AO38" s="14"/>
      <c r="AP38" s="232"/>
      <c r="AQ38" s="233"/>
      <c r="AR38" s="233"/>
      <c r="AS38" s="234"/>
      <c r="AT38" s="14"/>
      <c r="AU38" s="14"/>
      <c r="AV38" s="14"/>
      <c r="AW38" s="20"/>
      <c r="AX38" s="47"/>
      <c r="AY38" s="47"/>
      <c r="AZ38" s="47"/>
      <c r="BA38" s="119"/>
      <c r="BB38" s="17"/>
      <c r="BC38" s="14"/>
      <c r="BD38" s="14"/>
      <c r="BE38" s="110"/>
      <c r="BF38" s="17"/>
      <c r="BG38" s="17"/>
      <c r="BH38" s="17"/>
      <c r="BI38" s="20"/>
      <c r="BJ38" s="14"/>
    </row>
    <row r="39" spans="1:62" ht="10.5" customHeight="1">
      <c r="A39" s="236" t="s">
        <v>379</v>
      </c>
      <c r="B39" s="236"/>
      <c r="C39" s="21"/>
      <c r="E39" s="236" t="s">
        <v>380</v>
      </c>
      <c r="F39" s="236"/>
      <c r="G39" s="22"/>
      <c r="H39" s="22"/>
      <c r="I39" s="236" t="s">
        <v>381</v>
      </c>
      <c r="J39" s="236"/>
      <c r="M39" s="236" t="s">
        <v>382</v>
      </c>
      <c r="N39" s="236"/>
      <c r="O39" s="23"/>
      <c r="Q39" s="236" t="s">
        <v>383</v>
      </c>
      <c r="R39" s="236"/>
      <c r="U39" s="236" t="s">
        <v>384</v>
      </c>
      <c r="V39" s="236"/>
      <c r="Y39" s="236" t="s">
        <v>385</v>
      </c>
      <c r="Z39" s="236"/>
      <c r="AC39" s="236" t="s">
        <v>386</v>
      </c>
      <c r="AD39" s="236"/>
      <c r="AE39" s="23"/>
      <c r="AG39" s="236" t="s">
        <v>387</v>
      </c>
      <c r="AH39" s="236"/>
      <c r="AI39" s="21"/>
      <c r="AK39" s="236" t="s">
        <v>388</v>
      </c>
      <c r="AL39" s="236"/>
      <c r="AM39" s="22"/>
      <c r="AN39" s="22"/>
      <c r="AO39" s="236" t="s">
        <v>389</v>
      </c>
      <c r="AP39" s="236"/>
      <c r="AS39" s="236" t="s">
        <v>390</v>
      </c>
      <c r="AT39" s="236"/>
      <c r="AU39" s="23"/>
      <c r="AW39" s="236" t="s">
        <v>391</v>
      </c>
      <c r="AX39" s="236"/>
      <c r="BA39" s="236" t="s">
        <v>392</v>
      </c>
      <c r="BB39" s="236"/>
      <c r="BE39" s="236" t="s">
        <v>393</v>
      </c>
      <c r="BF39" s="236"/>
      <c r="BI39" s="236" t="s">
        <v>394</v>
      </c>
      <c r="BJ39" s="236"/>
    </row>
    <row r="40" spans="1:62" ht="10.5" customHeight="1">
      <c r="A40" s="236"/>
      <c r="B40" s="236"/>
      <c r="C40" s="21"/>
      <c r="E40" s="236"/>
      <c r="F40" s="236"/>
      <c r="G40" s="22"/>
      <c r="H40" s="22"/>
      <c r="I40" s="236"/>
      <c r="J40" s="236"/>
      <c r="M40" s="236"/>
      <c r="N40" s="236"/>
      <c r="O40" s="23"/>
      <c r="Q40" s="236"/>
      <c r="R40" s="236"/>
      <c r="U40" s="236"/>
      <c r="V40" s="236"/>
      <c r="Y40" s="236"/>
      <c r="Z40" s="236"/>
      <c r="AC40" s="236"/>
      <c r="AD40" s="236"/>
      <c r="AE40" s="23"/>
      <c r="AG40" s="236"/>
      <c r="AH40" s="236"/>
      <c r="AI40" s="21"/>
      <c r="AK40" s="236"/>
      <c r="AL40" s="236"/>
      <c r="AM40" s="22"/>
      <c r="AN40" s="22"/>
      <c r="AO40" s="236"/>
      <c r="AP40" s="236"/>
      <c r="AS40" s="236"/>
      <c r="AT40" s="236"/>
      <c r="AU40" s="23"/>
      <c r="AW40" s="236"/>
      <c r="AX40" s="236"/>
      <c r="BA40" s="236"/>
      <c r="BB40" s="236"/>
      <c r="BE40" s="236"/>
      <c r="BF40" s="236"/>
      <c r="BI40" s="236"/>
      <c r="BJ40" s="236"/>
    </row>
    <row r="41" spans="1:62" ht="10.5" customHeight="1">
      <c r="A41" s="236"/>
      <c r="B41" s="236"/>
      <c r="C41" s="21"/>
      <c r="E41" s="236"/>
      <c r="F41" s="236"/>
      <c r="G41" s="22"/>
      <c r="H41" s="22"/>
      <c r="I41" s="236"/>
      <c r="J41" s="236"/>
      <c r="M41" s="236"/>
      <c r="N41" s="236"/>
      <c r="O41" s="23"/>
      <c r="Q41" s="236"/>
      <c r="R41" s="236"/>
      <c r="U41" s="236"/>
      <c r="V41" s="236"/>
      <c r="Y41" s="236"/>
      <c r="Z41" s="236"/>
      <c r="AC41" s="236"/>
      <c r="AD41" s="236"/>
      <c r="AE41" s="23"/>
      <c r="AG41" s="236"/>
      <c r="AH41" s="236"/>
      <c r="AI41" s="21"/>
      <c r="AK41" s="236"/>
      <c r="AL41" s="236"/>
      <c r="AM41" s="22"/>
      <c r="AN41" s="22"/>
      <c r="AO41" s="236"/>
      <c r="AP41" s="236"/>
      <c r="AS41" s="236"/>
      <c r="AT41" s="236"/>
      <c r="AU41" s="23"/>
      <c r="AW41" s="236"/>
      <c r="AX41" s="236"/>
      <c r="BA41" s="236"/>
      <c r="BB41" s="236"/>
      <c r="BE41" s="236"/>
      <c r="BF41" s="236"/>
      <c r="BI41" s="236"/>
      <c r="BJ41" s="236"/>
    </row>
    <row r="42" spans="1:62" ht="10.5" customHeight="1">
      <c r="A42" s="236"/>
      <c r="B42" s="236"/>
      <c r="C42" s="21"/>
      <c r="E42" s="236"/>
      <c r="F42" s="236"/>
      <c r="G42" s="22"/>
      <c r="H42" s="22"/>
      <c r="I42" s="236"/>
      <c r="J42" s="236"/>
      <c r="M42" s="236"/>
      <c r="N42" s="236"/>
      <c r="O42" s="23"/>
      <c r="Q42" s="236"/>
      <c r="R42" s="236"/>
      <c r="U42" s="236"/>
      <c r="V42" s="236"/>
      <c r="Y42" s="236"/>
      <c r="Z42" s="236"/>
      <c r="AC42" s="236"/>
      <c r="AD42" s="236"/>
      <c r="AE42" s="23"/>
      <c r="AG42" s="236"/>
      <c r="AH42" s="236"/>
      <c r="AI42" s="21"/>
      <c r="AK42" s="236"/>
      <c r="AL42" s="236"/>
      <c r="AM42" s="22"/>
      <c r="AN42" s="22"/>
      <c r="AO42" s="236"/>
      <c r="AP42" s="236"/>
      <c r="AS42" s="236"/>
      <c r="AT42" s="236"/>
      <c r="AU42" s="23"/>
      <c r="AW42" s="236"/>
      <c r="AX42" s="236"/>
      <c r="BA42" s="236"/>
      <c r="BB42" s="236"/>
      <c r="BE42" s="236"/>
      <c r="BF42" s="236"/>
      <c r="BI42" s="236"/>
      <c r="BJ42" s="236"/>
    </row>
    <row r="43" spans="1:62" ht="10.5" customHeight="1">
      <c r="A43" s="236"/>
      <c r="B43" s="236"/>
      <c r="C43" s="21"/>
      <c r="E43" s="236"/>
      <c r="F43" s="236"/>
      <c r="G43" s="22"/>
      <c r="H43" s="22"/>
      <c r="I43" s="236"/>
      <c r="J43" s="236"/>
      <c r="M43" s="236"/>
      <c r="N43" s="236"/>
      <c r="O43" s="23"/>
      <c r="Q43" s="236"/>
      <c r="R43" s="236"/>
      <c r="U43" s="236"/>
      <c r="V43" s="236"/>
      <c r="Y43" s="236"/>
      <c r="Z43" s="236"/>
      <c r="AC43" s="236"/>
      <c r="AD43" s="236"/>
      <c r="AE43" s="23"/>
      <c r="AG43" s="236"/>
      <c r="AH43" s="236"/>
      <c r="AI43" s="21"/>
      <c r="AK43" s="236"/>
      <c r="AL43" s="236"/>
      <c r="AM43" s="22"/>
      <c r="AN43" s="22"/>
      <c r="AO43" s="236"/>
      <c r="AP43" s="236"/>
      <c r="AS43" s="236"/>
      <c r="AT43" s="236"/>
      <c r="AU43" s="23"/>
      <c r="AW43" s="236"/>
      <c r="AX43" s="236"/>
      <c r="BA43" s="236"/>
      <c r="BB43" s="236"/>
      <c r="BE43" s="236"/>
      <c r="BF43" s="236"/>
      <c r="BI43" s="236"/>
      <c r="BJ43" s="236"/>
    </row>
    <row r="44" spans="1:62" s="14" customFormat="1" ht="10.5" customHeight="1">
      <c r="A44" s="237" t="s">
        <v>395</v>
      </c>
      <c r="B44" s="238"/>
      <c r="C44" s="61"/>
      <c r="D44" s="62"/>
      <c r="E44" s="304" t="s">
        <v>307</v>
      </c>
      <c r="F44" s="305"/>
      <c r="G44" s="61"/>
      <c r="H44" s="61"/>
      <c r="I44" s="248" t="s">
        <v>308</v>
      </c>
      <c r="J44" s="249"/>
      <c r="K44" s="61"/>
      <c r="L44" s="62"/>
      <c r="M44" s="262" t="s">
        <v>309</v>
      </c>
      <c r="N44" s="263"/>
      <c r="O44" s="61"/>
      <c r="P44" s="61"/>
      <c r="Q44" s="285" t="s">
        <v>310</v>
      </c>
      <c r="R44" s="286"/>
      <c r="S44" s="61"/>
      <c r="T44" s="62"/>
      <c r="U44" s="262" t="s">
        <v>311</v>
      </c>
      <c r="V44" s="263"/>
      <c r="W44" s="62"/>
      <c r="X44" s="61"/>
      <c r="Y44" s="285" t="s">
        <v>312</v>
      </c>
      <c r="Z44" s="286"/>
      <c r="AA44" s="61"/>
      <c r="AB44" s="61"/>
      <c r="AC44" s="237" t="s">
        <v>313</v>
      </c>
      <c r="AD44" s="238"/>
      <c r="AE44" s="61"/>
      <c r="AF44" s="61"/>
      <c r="AG44" s="279" t="s">
        <v>314</v>
      </c>
      <c r="AH44" s="280"/>
      <c r="AI44" s="61"/>
      <c r="AJ44" s="62"/>
      <c r="AK44" s="237" t="s">
        <v>396</v>
      </c>
      <c r="AL44" s="238"/>
      <c r="AM44" s="62"/>
      <c r="AN44" s="61"/>
      <c r="AO44" s="237" t="s">
        <v>316</v>
      </c>
      <c r="AP44" s="238"/>
      <c r="AQ44" s="61"/>
      <c r="AR44" s="61"/>
      <c r="AS44" s="298" t="s">
        <v>317</v>
      </c>
      <c r="AT44" s="299"/>
      <c r="AU44" s="61"/>
      <c r="AV44" s="61"/>
      <c r="AW44" s="254" t="s">
        <v>318</v>
      </c>
      <c r="AX44" s="255"/>
      <c r="AY44" s="61"/>
      <c r="AZ44" s="62"/>
      <c r="BA44" s="262" t="s">
        <v>319</v>
      </c>
      <c r="BB44" s="263"/>
      <c r="BC44" s="61"/>
      <c r="BD44" s="61"/>
      <c r="BE44" s="262" t="s">
        <v>320</v>
      </c>
      <c r="BF44" s="263"/>
      <c r="BI44" s="262" t="s">
        <v>321</v>
      </c>
      <c r="BJ44" s="263"/>
    </row>
    <row r="45" spans="1:62" s="14" customFormat="1" ht="10.5" customHeight="1">
      <c r="A45" s="239"/>
      <c r="B45" s="240"/>
      <c r="C45" s="61"/>
      <c r="D45" s="62"/>
      <c r="E45" s="306"/>
      <c r="F45" s="307"/>
      <c r="G45" s="61"/>
      <c r="H45" s="61"/>
      <c r="I45" s="250"/>
      <c r="J45" s="251"/>
      <c r="K45" s="61"/>
      <c r="L45" s="62"/>
      <c r="M45" s="264"/>
      <c r="N45" s="265"/>
      <c r="O45" s="61"/>
      <c r="P45" s="61"/>
      <c r="Q45" s="287"/>
      <c r="R45" s="288"/>
      <c r="S45" s="61"/>
      <c r="T45" s="61"/>
      <c r="U45" s="264"/>
      <c r="V45" s="265"/>
      <c r="W45" s="61"/>
      <c r="X45" s="61"/>
      <c r="Y45" s="287"/>
      <c r="Z45" s="288"/>
      <c r="AA45" s="61"/>
      <c r="AB45" s="61"/>
      <c r="AC45" s="239"/>
      <c r="AD45" s="240"/>
      <c r="AE45" s="61"/>
      <c r="AF45" s="61"/>
      <c r="AG45" s="281"/>
      <c r="AH45" s="282"/>
      <c r="AI45" s="61"/>
      <c r="AJ45" s="61"/>
      <c r="AK45" s="239"/>
      <c r="AL45" s="240"/>
      <c r="AM45" s="61"/>
      <c r="AN45" s="61"/>
      <c r="AO45" s="239"/>
      <c r="AP45" s="240"/>
      <c r="AQ45" s="61"/>
      <c r="AR45" s="61"/>
      <c r="AS45" s="300"/>
      <c r="AT45" s="301"/>
      <c r="AU45" s="61"/>
      <c r="AV45" s="61"/>
      <c r="AW45" s="256"/>
      <c r="AX45" s="257"/>
      <c r="AY45" s="61"/>
      <c r="AZ45" s="61"/>
      <c r="BA45" s="264"/>
      <c r="BB45" s="265"/>
      <c r="BC45" s="61"/>
      <c r="BD45" s="61"/>
      <c r="BE45" s="264"/>
      <c r="BF45" s="265"/>
      <c r="BI45" s="264"/>
      <c r="BJ45" s="265"/>
    </row>
    <row r="46" spans="1:62" s="14" customFormat="1" ht="10.5" customHeight="1">
      <c r="A46" s="239"/>
      <c r="B46" s="240"/>
      <c r="C46" s="61"/>
      <c r="D46" s="62"/>
      <c r="E46" s="306"/>
      <c r="F46" s="307"/>
      <c r="G46" s="61"/>
      <c r="H46" s="61"/>
      <c r="I46" s="250"/>
      <c r="J46" s="251"/>
      <c r="K46" s="61"/>
      <c r="L46" s="62"/>
      <c r="M46" s="264"/>
      <c r="N46" s="265"/>
      <c r="O46" s="61"/>
      <c r="P46" s="61"/>
      <c r="Q46" s="287"/>
      <c r="R46" s="288"/>
      <c r="S46" s="61"/>
      <c r="T46" s="61"/>
      <c r="U46" s="264"/>
      <c r="V46" s="265"/>
      <c r="W46" s="61"/>
      <c r="X46" s="61"/>
      <c r="Y46" s="287"/>
      <c r="Z46" s="288"/>
      <c r="AA46" s="61"/>
      <c r="AB46" s="61"/>
      <c r="AC46" s="239"/>
      <c r="AD46" s="240"/>
      <c r="AE46" s="61"/>
      <c r="AF46" s="61"/>
      <c r="AG46" s="281"/>
      <c r="AH46" s="282"/>
      <c r="AI46" s="61"/>
      <c r="AJ46" s="61"/>
      <c r="AK46" s="239"/>
      <c r="AL46" s="240"/>
      <c r="AM46" s="61"/>
      <c r="AN46" s="61"/>
      <c r="AO46" s="239"/>
      <c r="AP46" s="240"/>
      <c r="AQ46" s="61"/>
      <c r="AR46" s="61"/>
      <c r="AS46" s="300"/>
      <c r="AT46" s="301"/>
      <c r="AU46" s="61"/>
      <c r="AV46" s="61"/>
      <c r="AW46" s="256"/>
      <c r="AX46" s="257"/>
      <c r="AY46" s="61"/>
      <c r="AZ46" s="61"/>
      <c r="BA46" s="264"/>
      <c r="BB46" s="265"/>
      <c r="BC46" s="61"/>
      <c r="BD46" s="61"/>
      <c r="BE46" s="264"/>
      <c r="BF46" s="265"/>
      <c r="BI46" s="264"/>
      <c r="BJ46" s="265"/>
    </row>
    <row r="47" spans="1:62" s="14" customFormat="1" ht="10.5" customHeight="1">
      <c r="A47" s="239"/>
      <c r="B47" s="240"/>
      <c r="C47" s="61"/>
      <c r="D47" s="62"/>
      <c r="E47" s="306"/>
      <c r="F47" s="307"/>
      <c r="G47" s="61"/>
      <c r="H47" s="61"/>
      <c r="I47" s="250"/>
      <c r="J47" s="251"/>
      <c r="K47" s="61"/>
      <c r="L47" s="62"/>
      <c r="M47" s="264"/>
      <c r="N47" s="265"/>
      <c r="O47" s="61"/>
      <c r="P47" s="61"/>
      <c r="Q47" s="287"/>
      <c r="R47" s="288"/>
      <c r="S47" s="61"/>
      <c r="T47" s="61"/>
      <c r="U47" s="264"/>
      <c r="V47" s="265"/>
      <c r="W47" s="61"/>
      <c r="X47" s="61"/>
      <c r="Y47" s="287"/>
      <c r="Z47" s="288"/>
      <c r="AA47" s="61"/>
      <c r="AB47" s="61"/>
      <c r="AC47" s="239"/>
      <c r="AD47" s="240"/>
      <c r="AE47" s="61"/>
      <c r="AF47" s="61"/>
      <c r="AG47" s="281"/>
      <c r="AH47" s="282"/>
      <c r="AI47" s="61"/>
      <c r="AJ47" s="61"/>
      <c r="AK47" s="239"/>
      <c r="AL47" s="240"/>
      <c r="AM47" s="61"/>
      <c r="AN47" s="61"/>
      <c r="AO47" s="239"/>
      <c r="AP47" s="240"/>
      <c r="AQ47" s="61"/>
      <c r="AR47" s="61"/>
      <c r="AS47" s="300"/>
      <c r="AT47" s="301"/>
      <c r="AU47" s="61"/>
      <c r="AV47" s="61"/>
      <c r="AW47" s="256"/>
      <c r="AX47" s="257"/>
      <c r="AY47" s="61"/>
      <c r="AZ47" s="61"/>
      <c r="BA47" s="264"/>
      <c r="BB47" s="265"/>
      <c r="BC47" s="61"/>
      <c r="BD47" s="61"/>
      <c r="BE47" s="264"/>
      <c r="BF47" s="265"/>
      <c r="BI47" s="264"/>
      <c r="BJ47" s="265"/>
    </row>
    <row r="48" spans="1:62" s="14" customFormat="1" ht="10.5" customHeight="1">
      <c r="A48" s="239"/>
      <c r="B48" s="240"/>
      <c r="C48" s="61"/>
      <c r="D48" s="62"/>
      <c r="E48" s="306"/>
      <c r="F48" s="307"/>
      <c r="G48" s="61"/>
      <c r="H48" s="61"/>
      <c r="I48" s="250"/>
      <c r="J48" s="251"/>
      <c r="K48" s="61"/>
      <c r="L48" s="62"/>
      <c r="M48" s="264"/>
      <c r="N48" s="265"/>
      <c r="O48" s="61"/>
      <c r="P48" s="61"/>
      <c r="Q48" s="287"/>
      <c r="R48" s="288"/>
      <c r="S48" s="61"/>
      <c r="T48" s="61"/>
      <c r="U48" s="264"/>
      <c r="V48" s="265"/>
      <c r="W48" s="61"/>
      <c r="X48" s="61"/>
      <c r="Y48" s="287"/>
      <c r="Z48" s="288"/>
      <c r="AA48" s="61"/>
      <c r="AB48" s="61"/>
      <c r="AC48" s="239"/>
      <c r="AD48" s="240"/>
      <c r="AE48" s="61"/>
      <c r="AF48" s="61"/>
      <c r="AG48" s="281"/>
      <c r="AH48" s="282"/>
      <c r="AI48" s="61"/>
      <c r="AJ48" s="61"/>
      <c r="AK48" s="239"/>
      <c r="AL48" s="240"/>
      <c r="AM48" s="61"/>
      <c r="AN48" s="61"/>
      <c r="AO48" s="239"/>
      <c r="AP48" s="240"/>
      <c r="AQ48" s="61"/>
      <c r="AR48" s="61"/>
      <c r="AS48" s="300"/>
      <c r="AT48" s="301"/>
      <c r="AU48" s="61"/>
      <c r="AV48" s="61"/>
      <c r="AW48" s="256"/>
      <c r="AX48" s="257"/>
      <c r="AY48" s="61"/>
      <c r="AZ48" s="61"/>
      <c r="BA48" s="264"/>
      <c r="BB48" s="265"/>
      <c r="BC48" s="61"/>
      <c r="BD48" s="61"/>
      <c r="BE48" s="264"/>
      <c r="BF48" s="265"/>
      <c r="BI48" s="264"/>
      <c r="BJ48" s="265"/>
    </row>
    <row r="49" spans="1:62" s="14" customFormat="1" ht="10.5" customHeight="1">
      <c r="A49" s="239"/>
      <c r="B49" s="240"/>
      <c r="C49" s="61"/>
      <c r="D49" s="62"/>
      <c r="E49" s="306"/>
      <c r="F49" s="307"/>
      <c r="G49" s="61"/>
      <c r="H49" s="61"/>
      <c r="I49" s="250"/>
      <c r="J49" s="251"/>
      <c r="K49" s="61"/>
      <c r="L49" s="62"/>
      <c r="M49" s="264"/>
      <c r="N49" s="265"/>
      <c r="O49" s="61"/>
      <c r="P49" s="61"/>
      <c r="Q49" s="287"/>
      <c r="R49" s="288"/>
      <c r="S49" s="61"/>
      <c r="T49" s="61"/>
      <c r="U49" s="264"/>
      <c r="V49" s="265"/>
      <c r="W49" s="61"/>
      <c r="X49" s="61"/>
      <c r="Y49" s="287"/>
      <c r="Z49" s="288"/>
      <c r="AA49" s="61"/>
      <c r="AB49" s="61"/>
      <c r="AC49" s="239"/>
      <c r="AD49" s="240"/>
      <c r="AE49" s="61"/>
      <c r="AF49" s="61"/>
      <c r="AG49" s="281"/>
      <c r="AH49" s="282"/>
      <c r="AI49" s="61"/>
      <c r="AJ49" s="61"/>
      <c r="AK49" s="239"/>
      <c r="AL49" s="240"/>
      <c r="AM49" s="61"/>
      <c r="AN49" s="61"/>
      <c r="AO49" s="239"/>
      <c r="AP49" s="240"/>
      <c r="AQ49" s="61"/>
      <c r="AR49" s="61"/>
      <c r="AS49" s="300"/>
      <c r="AT49" s="301"/>
      <c r="AU49" s="61"/>
      <c r="AV49" s="61"/>
      <c r="AW49" s="256"/>
      <c r="AX49" s="257"/>
      <c r="AY49" s="61"/>
      <c r="AZ49" s="61"/>
      <c r="BA49" s="264"/>
      <c r="BB49" s="265"/>
      <c r="BC49" s="61"/>
      <c r="BD49" s="61"/>
      <c r="BE49" s="264"/>
      <c r="BF49" s="265"/>
      <c r="BI49" s="264"/>
      <c r="BJ49" s="265"/>
    </row>
    <row r="50" spans="1:62" s="14" customFormat="1" ht="10.5" customHeight="1">
      <c r="A50" s="239"/>
      <c r="B50" s="240"/>
      <c r="C50" s="61"/>
      <c r="D50" s="62"/>
      <c r="E50" s="306"/>
      <c r="F50" s="307"/>
      <c r="G50" s="61"/>
      <c r="H50" s="61"/>
      <c r="I50" s="250"/>
      <c r="J50" s="251"/>
      <c r="K50" s="61"/>
      <c r="L50" s="62"/>
      <c r="M50" s="264"/>
      <c r="N50" s="265"/>
      <c r="O50" s="61"/>
      <c r="P50" s="61"/>
      <c r="Q50" s="287"/>
      <c r="R50" s="288"/>
      <c r="S50" s="61"/>
      <c r="T50" s="61"/>
      <c r="U50" s="264"/>
      <c r="V50" s="265"/>
      <c r="W50" s="61"/>
      <c r="X50" s="61"/>
      <c r="Y50" s="287"/>
      <c r="Z50" s="288"/>
      <c r="AA50" s="61"/>
      <c r="AB50" s="61"/>
      <c r="AC50" s="239"/>
      <c r="AD50" s="240"/>
      <c r="AE50" s="61"/>
      <c r="AF50" s="61"/>
      <c r="AG50" s="281"/>
      <c r="AH50" s="282"/>
      <c r="AI50" s="61"/>
      <c r="AJ50" s="61"/>
      <c r="AK50" s="239"/>
      <c r="AL50" s="240"/>
      <c r="AM50" s="61"/>
      <c r="AN50" s="61"/>
      <c r="AO50" s="239"/>
      <c r="AP50" s="240"/>
      <c r="AQ50" s="61"/>
      <c r="AR50" s="61"/>
      <c r="AS50" s="300"/>
      <c r="AT50" s="301"/>
      <c r="AU50" s="61"/>
      <c r="AV50" s="61"/>
      <c r="AW50" s="256"/>
      <c r="AX50" s="257"/>
      <c r="AY50" s="61"/>
      <c r="AZ50" s="61"/>
      <c r="BA50" s="264"/>
      <c r="BB50" s="265"/>
      <c r="BC50" s="61"/>
      <c r="BD50" s="61"/>
      <c r="BE50" s="264"/>
      <c r="BF50" s="265"/>
      <c r="BI50" s="264"/>
      <c r="BJ50" s="265"/>
    </row>
    <row r="51" spans="1:62" s="14" customFormat="1" ht="10.5" customHeight="1">
      <c r="A51" s="241"/>
      <c r="B51" s="242"/>
      <c r="C51" s="61"/>
      <c r="D51" s="62"/>
      <c r="E51" s="308"/>
      <c r="F51" s="309"/>
      <c r="G51" s="61"/>
      <c r="H51" s="61"/>
      <c r="I51" s="252"/>
      <c r="J51" s="253"/>
      <c r="K51" s="61"/>
      <c r="L51" s="62"/>
      <c r="M51" s="266"/>
      <c r="N51" s="267"/>
      <c r="O51" s="61"/>
      <c r="P51" s="61"/>
      <c r="Q51" s="289"/>
      <c r="R51" s="290"/>
      <c r="S51" s="61"/>
      <c r="T51" s="61"/>
      <c r="U51" s="266"/>
      <c r="V51" s="267"/>
      <c r="W51" s="61"/>
      <c r="X51" s="61"/>
      <c r="Y51" s="289"/>
      <c r="Z51" s="290"/>
      <c r="AA51" s="61"/>
      <c r="AB51" s="61"/>
      <c r="AC51" s="241"/>
      <c r="AD51" s="242"/>
      <c r="AE51" s="61"/>
      <c r="AF51" s="61"/>
      <c r="AG51" s="283"/>
      <c r="AH51" s="284"/>
      <c r="AI51" s="61"/>
      <c r="AJ51" s="61"/>
      <c r="AK51" s="241"/>
      <c r="AL51" s="242"/>
      <c r="AM51" s="61"/>
      <c r="AN51" s="61"/>
      <c r="AO51" s="241"/>
      <c r="AP51" s="242"/>
      <c r="AQ51" s="61"/>
      <c r="AR51" s="61"/>
      <c r="AS51" s="302"/>
      <c r="AT51" s="303"/>
      <c r="AU51" s="61"/>
      <c r="AV51" s="61"/>
      <c r="AW51" s="258"/>
      <c r="AX51" s="259"/>
      <c r="AY51" s="61"/>
      <c r="AZ51" s="61"/>
      <c r="BA51" s="266"/>
      <c r="BB51" s="267"/>
      <c r="BC51" s="61"/>
      <c r="BD51" s="61"/>
      <c r="BE51" s="266"/>
      <c r="BF51" s="267"/>
      <c r="BI51" s="266"/>
      <c r="BJ51" s="267"/>
    </row>
    <row r="52" spans="1:62" s="14" customFormat="1" ht="10.5" customHeight="1">
      <c r="A52" s="342"/>
      <c r="B52" s="245"/>
      <c r="C52" s="247"/>
      <c r="D52" s="343"/>
      <c r="E52" s="343"/>
      <c r="F52" s="343"/>
      <c r="G52" s="343"/>
      <c r="H52" s="343"/>
      <c r="I52" s="343"/>
      <c r="J52" s="343"/>
      <c r="K52" s="354"/>
      <c r="L52" s="260"/>
      <c r="M52" s="260"/>
      <c r="N52" s="342"/>
      <c r="O52" s="342"/>
      <c r="P52" s="342"/>
      <c r="Q52" s="342"/>
      <c r="R52" s="244"/>
      <c r="S52" s="245"/>
      <c r="T52" s="353"/>
      <c r="U52" s="343"/>
      <c r="V52" s="343"/>
      <c r="W52" s="343"/>
      <c r="X52" s="343"/>
      <c r="Y52" s="343"/>
      <c r="Z52" s="343"/>
      <c r="AA52" s="344"/>
      <c r="AB52" s="260"/>
      <c r="AC52" s="260"/>
      <c r="AD52" s="342"/>
      <c r="AE52" s="342"/>
      <c r="AF52" s="342"/>
      <c r="AG52" s="342"/>
      <c r="AH52" s="245"/>
      <c r="AI52" s="247"/>
      <c r="AJ52" s="343"/>
      <c r="AK52" s="343"/>
      <c r="AL52" s="343"/>
      <c r="AM52" s="343"/>
      <c r="AN52" s="343"/>
      <c r="AO52" s="343"/>
      <c r="AP52" s="343"/>
      <c r="AQ52" s="354"/>
      <c r="AR52" s="69"/>
      <c r="AS52" s="69"/>
      <c r="AT52" s="342"/>
      <c r="AU52" s="342"/>
      <c r="AV52" s="342"/>
      <c r="AW52" s="342"/>
      <c r="AX52" s="244"/>
      <c r="AY52" s="245"/>
      <c r="AZ52" s="353"/>
      <c r="BA52" s="343"/>
      <c r="BB52" s="355"/>
      <c r="BC52" s="355"/>
      <c r="BD52" s="355"/>
      <c r="BE52" s="355"/>
      <c r="BF52" s="343"/>
      <c r="BG52" s="344"/>
      <c r="BH52" s="260"/>
      <c r="BI52" s="260"/>
      <c r="BJ52" s="342"/>
    </row>
    <row r="53" spans="1:62" s="14" customFormat="1" ht="10.5" customHeight="1" thickBot="1">
      <c r="A53" s="342"/>
      <c r="B53" s="245"/>
      <c r="C53" s="247"/>
      <c r="D53" s="357"/>
      <c r="E53" s="349"/>
      <c r="F53" s="349"/>
      <c r="G53" s="349"/>
      <c r="H53" s="347"/>
      <c r="I53" s="347"/>
      <c r="J53" s="347"/>
      <c r="K53" s="358"/>
      <c r="L53" s="260"/>
      <c r="M53" s="260"/>
      <c r="N53" s="342"/>
      <c r="O53" s="342"/>
      <c r="P53" s="342"/>
      <c r="Q53" s="342"/>
      <c r="R53" s="244"/>
      <c r="S53" s="245"/>
      <c r="T53" s="356"/>
      <c r="U53" s="347"/>
      <c r="V53" s="347"/>
      <c r="W53" s="347"/>
      <c r="X53" s="349"/>
      <c r="Y53" s="349"/>
      <c r="Z53" s="349"/>
      <c r="AA53" s="350"/>
      <c r="AB53" s="260"/>
      <c r="AC53" s="260"/>
      <c r="AD53" s="342"/>
      <c r="AE53" s="342"/>
      <c r="AF53" s="342"/>
      <c r="AG53" s="342"/>
      <c r="AH53" s="245"/>
      <c r="AI53" s="247"/>
      <c r="AJ53" s="357"/>
      <c r="AK53" s="349"/>
      <c r="AL53" s="167"/>
      <c r="AM53" s="167"/>
      <c r="AN53" s="74"/>
      <c r="AO53" s="74"/>
      <c r="AP53" s="74"/>
      <c r="AQ53" s="358"/>
      <c r="AR53" s="69"/>
      <c r="AS53" s="69"/>
      <c r="AT53" s="342"/>
      <c r="AU53" s="342"/>
      <c r="AV53" s="342"/>
      <c r="AW53" s="342"/>
      <c r="AX53" s="244"/>
      <c r="AY53" s="245"/>
      <c r="AZ53" s="356"/>
      <c r="BA53" s="347"/>
      <c r="BB53" s="359"/>
      <c r="BC53" s="359"/>
      <c r="BD53" s="360"/>
      <c r="BE53" s="360"/>
      <c r="BF53" s="349"/>
      <c r="BG53" s="350"/>
      <c r="BH53" s="260"/>
      <c r="BI53" s="260"/>
      <c r="BJ53" s="342"/>
    </row>
    <row r="54" spans="3:60" ht="12.75" customHeight="1" thickTop="1">
      <c r="C54" s="261">
        <v>1</v>
      </c>
      <c r="D54" s="261"/>
      <c r="E54" s="8"/>
      <c r="F54" s="8"/>
      <c r="G54" s="8"/>
      <c r="H54" s="8"/>
      <c r="I54" s="8"/>
      <c r="J54" s="8"/>
      <c r="K54" s="231">
        <v>0</v>
      </c>
      <c r="L54" s="231"/>
      <c r="S54" s="261">
        <v>1</v>
      </c>
      <c r="T54" s="261"/>
      <c r="U54" s="8"/>
      <c r="V54" s="8"/>
      <c r="W54" s="8"/>
      <c r="X54" s="168" t="s">
        <v>397</v>
      </c>
      <c r="Y54" s="8"/>
      <c r="Z54" s="8"/>
      <c r="AA54" s="231">
        <v>1</v>
      </c>
      <c r="AB54" s="231"/>
      <c r="AI54" s="261">
        <v>2</v>
      </c>
      <c r="AJ54" s="261"/>
      <c r="AK54" s="8"/>
      <c r="AL54" s="8"/>
      <c r="AM54" s="8"/>
      <c r="AN54" s="8"/>
      <c r="AO54" s="8"/>
      <c r="AP54" s="8"/>
      <c r="AQ54" s="231">
        <v>0</v>
      </c>
      <c r="AR54" s="231"/>
      <c r="AY54" s="261">
        <v>1</v>
      </c>
      <c r="AZ54" s="261"/>
      <c r="BA54" s="8"/>
      <c r="BB54" s="8"/>
      <c r="BC54" s="8"/>
      <c r="BD54" s="8"/>
      <c r="BE54" s="8"/>
      <c r="BF54" s="8"/>
      <c r="BG54" s="231">
        <v>2</v>
      </c>
      <c r="BH54" s="231"/>
    </row>
    <row r="55" spans="1:19" ht="13.5" customHeight="1">
      <c r="A55" s="268" t="s">
        <v>398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</row>
    <row r="56" spans="1:27" ht="13.5" customHeight="1">
      <c r="A56" s="269" t="s">
        <v>51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5"/>
      <c r="U56" s="25"/>
      <c r="V56" s="25"/>
      <c r="W56" s="25"/>
      <c r="X56" s="25"/>
      <c r="Y56" s="25"/>
      <c r="Z56" s="25"/>
      <c r="AA56" s="25"/>
    </row>
    <row r="57" spans="15:48" ht="10.5" customHeight="1">
      <c r="O57" s="243"/>
      <c r="P57" s="243"/>
      <c r="AE57" s="3"/>
      <c r="AU57" s="244"/>
      <c r="AV57" s="244"/>
    </row>
    <row r="58" spans="16:47" ht="10.5" customHeight="1">
      <c r="P58" s="4"/>
      <c r="Q58" s="5"/>
      <c r="R58" s="5"/>
      <c r="S58" s="278"/>
      <c r="T58" s="278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91"/>
      <c r="AR58" s="291"/>
      <c r="AS58" s="5"/>
      <c r="AT58" s="5"/>
      <c r="AU58" s="6"/>
    </row>
    <row r="59" spans="7:56" ht="10.5" customHeight="1">
      <c r="G59" s="243"/>
      <c r="H59" s="243"/>
      <c r="P59" s="7"/>
      <c r="Q59" s="8"/>
      <c r="R59" s="8"/>
      <c r="S59" s="8"/>
      <c r="T59" s="9"/>
      <c r="U59" s="10"/>
      <c r="V59" s="10"/>
      <c r="W59" s="276"/>
      <c r="X59" s="276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310"/>
      <c r="AN59" s="310"/>
      <c r="AO59" s="10"/>
      <c r="AP59" s="10"/>
      <c r="AQ59" s="11"/>
      <c r="AR59" s="8"/>
      <c r="AS59" s="8"/>
      <c r="AT59" s="8"/>
      <c r="AU59" s="12"/>
      <c r="BC59" s="244"/>
      <c r="BD59" s="244"/>
    </row>
    <row r="60" spans="3:60" s="342" customFormat="1" ht="10.5" customHeight="1">
      <c r="C60" s="260">
        <v>1</v>
      </c>
      <c r="D60" s="260"/>
      <c r="E60" s="343"/>
      <c r="F60" s="343"/>
      <c r="G60" s="344"/>
      <c r="H60" s="345"/>
      <c r="I60" s="345"/>
      <c r="J60" s="345"/>
      <c r="K60" s="291">
        <v>1</v>
      </c>
      <c r="L60" s="291"/>
      <c r="M60" s="345"/>
      <c r="N60" s="345"/>
      <c r="O60" s="345"/>
      <c r="P60" s="345"/>
      <c r="Q60" s="345"/>
      <c r="R60" s="345"/>
      <c r="S60" s="278">
        <v>3</v>
      </c>
      <c r="T60" s="278"/>
      <c r="U60" s="345"/>
      <c r="V60" s="345"/>
      <c r="W60" s="346"/>
      <c r="X60" s="343"/>
      <c r="Y60" s="343"/>
      <c r="Z60" s="343"/>
      <c r="AA60" s="244">
        <v>0</v>
      </c>
      <c r="AB60" s="244"/>
      <c r="AI60" s="243">
        <v>4</v>
      </c>
      <c r="AJ60" s="243"/>
      <c r="AK60" s="343"/>
      <c r="AL60" s="343"/>
      <c r="AM60" s="344"/>
      <c r="AN60" s="345"/>
      <c r="AO60" s="345"/>
      <c r="AP60" s="345"/>
      <c r="AQ60" s="291">
        <v>0</v>
      </c>
      <c r="AR60" s="291"/>
      <c r="AS60" s="345"/>
      <c r="AT60" s="345"/>
      <c r="AU60" s="345"/>
      <c r="AV60" s="345"/>
      <c r="AW60" s="345"/>
      <c r="AX60" s="345"/>
      <c r="AY60" s="278">
        <v>0</v>
      </c>
      <c r="AZ60" s="278"/>
      <c r="BA60" s="345"/>
      <c r="BB60" s="345"/>
      <c r="BC60" s="346"/>
      <c r="BD60" s="343"/>
      <c r="BE60" s="343"/>
      <c r="BF60" s="343"/>
      <c r="BG60" s="244">
        <v>0</v>
      </c>
      <c r="BH60" s="244"/>
    </row>
    <row r="61" spans="3:60" s="342" customFormat="1" ht="10.5" customHeight="1" thickBot="1">
      <c r="C61" s="260"/>
      <c r="D61" s="260"/>
      <c r="E61" s="347"/>
      <c r="F61" s="347"/>
      <c r="G61" s="348"/>
      <c r="H61" s="343"/>
      <c r="I61" s="343"/>
      <c r="J61" s="343"/>
      <c r="K61" s="245"/>
      <c r="L61" s="245"/>
      <c r="M61" s="343"/>
      <c r="N61" s="343"/>
      <c r="O61" s="343"/>
      <c r="P61" s="343"/>
      <c r="Q61" s="343"/>
      <c r="R61" s="343"/>
      <c r="S61" s="260"/>
      <c r="T61" s="260"/>
      <c r="U61" s="343"/>
      <c r="V61" s="343"/>
      <c r="W61" s="350"/>
      <c r="X61" s="343"/>
      <c r="Y61" s="343"/>
      <c r="Z61" s="343"/>
      <c r="AA61" s="244"/>
      <c r="AB61" s="244"/>
      <c r="AI61" s="243"/>
      <c r="AJ61" s="243"/>
      <c r="AK61" s="343"/>
      <c r="AL61" s="343"/>
      <c r="AM61" s="350"/>
      <c r="AN61" s="343"/>
      <c r="AO61" s="343"/>
      <c r="AP61" s="343"/>
      <c r="AQ61" s="245"/>
      <c r="AR61" s="245"/>
      <c r="AS61" s="343"/>
      <c r="AT61" s="343"/>
      <c r="AU61" s="343"/>
      <c r="AV61" s="343"/>
      <c r="AW61" s="343"/>
      <c r="AX61" s="343"/>
      <c r="AY61" s="260"/>
      <c r="AZ61" s="260"/>
      <c r="BA61" s="347"/>
      <c r="BB61" s="347"/>
      <c r="BC61" s="348"/>
      <c r="BD61" s="343"/>
      <c r="BE61" s="343"/>
      <c r="BF61" s="343"/>
      <c r="BG61" s="244"/>
      <c r="BH61" s="244"/>
    </row>
    <row r="62" spans="1:62" s="342" customFormat="1" ht="12.75" customHeight="1" thickTop="1">
      <c r="A62" s="260">
        <v>0</v>
      </c>
      <c r="B62" s="260"/>
      <c r="C62" s="344"/>
      <c r="D62" s="345"/>
      <c r="E62" s="68">
        <v>0</v>
      </c>
      <c r="F62" s="64" t="s">
        <v>399</v>
      </c>
      <c r="G62" s="59"/>
      <c r="H62" s="165"/>
      <c r="I62" s="166"/>
      <c r="J62" s="166"/>
      <c r="K62" s="351"/>
      <c r="L62" s="343"/>
      <c r="M62" s="244">
        <v>6</v>
      </c>
      <c r="N62" s="244"/>
      <c r="Q62" s="243">
        <v>0</v>
      </c>
      <c r="R62" s="243"/>
      <c r="S62" s="344"/>
      <c r="T62" s="352"/>
      <c r="U62" s="166"/>
      <c r="V62" s="166"/>
      <c r="W62" s="164"/>
      <c r="X62" s="345"/>
      <c r="Y62" s="68"/>
      <c r="Z62" s="68"/>
      <c r="AA62" s="346"/>
      <c r="AB62" s="343"/>
      <c r="AC62" s="245">
        <v>2</v>
      </c>
      <c r="AD62" s="245"/>
      <c r="AG62" s="243">
        <v>1</v>
      </c>
      <c r="AH62" s="243"/>
      <c r="AI62" s="344"/>
      <c r="AJ62" s="352"/>
      <c r="AK62" s="120"/>
      <c r="AL62" s="120"/>
      <c r="AM62" s="120"/>
      <c r="AN62" s="70"/>
      <c r="AO62" s="70"/>
      <c r="AP62" s="70"/>
      <c r="AQ62" s="346"/>
      <c r="AR62" s="343"/>
      <c r="AS62" s="244">
        <v>0</v>
      </c>
      <c r="AT62" s="244"/>
      <c r="AW62" s="243">
        <v>6</v>
      </c>
      <c r="AX62" s="243"/>
      <c r="AY62" s="344"/>
      <c r="AZ62" s="345"/>
      <c r="BA62" s="68"/>
      <c r="BB62" s="64" t="s">
        <v>400</v>
      </c>
      <c r="BC62" s="345"/>
      <c r="BD62" s="164"/>
      <c r="BE62" s="166"/>
      <c r="BF62" s="166"/>
      <c r="BG62" s="351"/>
      <c r="BH62" s="343"/>
      <c r="BI62" s="244">
        <v>3</v>
      </c>
      <c r="BJ62" s="244"/>
    </row>
    <row r="63" spans="1:62" s="342" customFormat="1" ht="14.25" thickBot="1">
      <c r="A63" s="260"/>
      <c r="B63" s="260"/>
      <c r="C63" s="348"/>
      <c r="D63" s="343"/>
      <c r="E63" s="231">
        <v>0</v>
      </c>
      <c r="F63" s="231"/>
      <c r="G63" s="343"/>
      <c r="H63" s="343"/>
      <c r="I63" s="231">
        <v>0</v>
      </c>
      <c r="J63" s="231"/>
      <c r="K63" s="348"/>
      <c r="L63" s="343"/>
      <c r="M63" s="244"/>
      <c r="N63" s="244"/>
      <c r="Q63" s="243"/>
      <c r="R63" s="243"/>
      <c r="S63" s="348"/>
      <c r="T63" s="343"/>
      <c r="U63" s="231">
        <v>1</v>
      </c>
      <c r="V63" s="231"/>
      <c r="W63" s="343"/>
      <c r="X63" s="343"/>
      <c r="Y63" s="231">
        <v>0</v>
      </c>
      <c r="Z63" s="231"/>
      <c r="AA63" s="348"/>
      <c r="AB63" s="343"/>
      <c r="AC63" s="245"/>
      <c r="AD63" s="245"/>
      <c r="AG63" s="243"/>
      <c r="AH63" s="243"/>
      <c r="AI63" s="348"/>
      <c r="AJ63" s="343"/>
      <c r="AK63" s="231">
        <v>3</v>
      </c>
      <c r="AL63" s="231"/>
      <c r="AM63" s="343"/>
      <c r="AN63" s="343"/>
      <c r="AO63" s="231">
        <v>2</v>
      </c>
      <c r="AP63" s="231"/>
      <c r="AQ63" s="344"/>
      <c r="AR63" s="343"/>
      <c r="AS63" s="244"/>
      <c r="AT63" s="244"/>
      <c r="AW63" s="243"/>
      <c r="AX63" s="243"/>
      <c r="AY63" s="344"/>
      <c r="AZ63" s="343"/>
      <c r="BA63" s="231">
        <v>0</v>
      </c>
      <c r="BB63" s="231"/>
      <c r="BC63" s="343"/>
      <c r="BD63" s="343"/>
      <c r="BE63" s="231">
        <v>0</v>
      </c>
      <c r="BF63" s="231"/>
      <c r="BG63" s="348"/>
      <c r="BH63" s="343"/>
      <c r="BI63" s="244"/>
      <c r="BJ63" s="244"/>
    </row>
    <row r="64" spans="1:62" s="26" customFormat="1" ht="12" customHeight="1" thickTop="1">
      <c r="A64" s="20"/>
      <c r="B64" s="136" t="s">
        <v>400</v>
      </c>
      <c r="C64" s="16"/>
      <c r="D64" s="112"/>
      <c r="E64" s="116"/>
      <c r="F64" s="17"/>
      <c r="G64" s="17"/>
      <c r="H64" s="17"/>
      <c r="I64" s="20"/>
      <c r="J64" s="66"/>
      <c r="K64" s="64"/>
      <c r="L64" s="113"/>
      <c r="M64" s="115"/>
      <c r="N64" s="14"/>
      <c r="O64" s="14"/>
      <c r="P64" s="14"/>
      <c r="Q64" s="14"/>
      <c r="R64" s="15"/>
      <c r="S64" s="16"/>
      <c r="T64" s="112"/>
      <c r="U64" s="116"/>
      <c r="V64" s="14"/>
      <c r="W64" s="14"/>
      <c r="X64" s="14"/>
      <c r="Y64" s="20"/>
      <c r="Z64" s="16"/>
      <c r="AA64" s="16"/>
      <c r="AB64" s="112"/>
      <c r="AC64" s="116"/>
      <c r="AD64" s="14"/>
      <c r="AE64" s="14"/>
      <c r="AF64" s="14"/>
      <c r="AG64" s="14"/>
      <c r="AH64" s="15"/>
      <c r="AI64" s="16"/>
      <c r="AJ64" s="112"/>
      <c r="AK64" s="116"/>
      <c r="AL64" s="17"/>
      <c r="AM64" s="14"/>
      <c r="AN64" s="14"/>
      <c r="AO64" s="110"/>
      <c r="AP64" s="112"/>
      <c r="AQ64" s="112"/>
      <c r="AR64" s="16"/>
      <c r="AS64" s="18"/>
      <c r="AT64" s="14"/>
      <c r="AU64" s="14"/>
      <c r="AV64" s="14"/>
      <c r="AW64" s="110"/>
      <c r="AX64" s="120"/>
      <c r="AY64" s="117"/>
      <c r="AZ64" s="46"/>
      <c r="BA64" s="54"/>
      <c r="BB64" s="17"/>
      <c r="BC64" s="14"/>
      <c r="BD64" s="14"/>
      <c r="BE64" s="14"/>
      <c r="BF64" s="15"/>
      <c r="BG64" s="16"/>
      <c r="BH64" s="112"/>
      <c r="BI64" s="116"/>
      <c r="BJ64" s="14"/>
    </row>
    <row r="65" spans="1:62" s="26" customFormat="1" ht="11.25" customHeight="1">
      <c r="A65" s="20"/>
      <c r="B65" s="17"/>
      <c r="C65" s="17"/>
      <c r="D65" s="17"/>
      <c r="E65" s="110"/>
      <c r="F65" s="17"/>
      <c r="G65" s="17"/>
      <c r="H65" s="17"/>
      <c r="I65" s="20"/>
      <c r="J65" s="232"/>
      <c r="K65" s="233"/>
      <c r="L65" s="233"/>
      <c r="M65" s="234"/>
      <c r="N65" s="14"/>
      <c r="O65" s="14"/>
      <c r="P65" s="14"/>
      <c r="Q65" s="14"/>
      <c r="R65" s="19"/>
      <c r="S65" s="17"/>
      <c r="T65" s="17"/>
      <c r="U65" s="110"/>
      <c r="V65" s="14"/>
      <c r="W65" s="14"/>
      <c r="X65" s="14"/>
      <c r="Y65" s="20"/>
      <c r="Z65" s="17"/>
      <c r="AA65" s="17"/>
      <c r="AB65" s="17"/>
      <c r="AC65" s="110"/>
      <c r="AD65" s="14"/>
      <c r="AE65" s="14"/>
      <c r="AF65" s="14"/>
      <c r="AG65" s="14"/>
      <c r="AH65" s="57"/>
      <c r="AI65" s="58"/>
      <c r="AJ65" s="58"/>
      <c r="AK65" s="114"/>
      <c r="AL65" s="17"/>
      <c r="AM65" s="14"/>
      <c r="AN65" s="14"/>
      <c r="AO65" s="110"/>
      <c r="AP65" s="233"/>
      <c r="AQ65" s="233"/>
      <c r="AR65" s="233"/>
      <c r="AS65" s="235"/>
      <c r="AT65" s="14"/>
      <c r="AU65" s="14"/>
      <c r="AV65" s="14"/>
      <c r="AW65" s="110"/>
      <c r="AX65" s="47"/>
      <c r="AY65" s="47"/>
      <c r="AZ65" s="47"/>
      <c r="BA65" s="55"/>
      <c r="BB65" s="17"/>
      <c r="BC65" s="14"/>
      <c r="BD65" s="14"/>
      <c r="BE65" s="14"/>
      <c r="BF65" s="19"/>
      <c r="BG65" s="17"/>
      <c r="BH65" s="17"/>
      <c r="BI65" s="110"/>
      <c r="BJ65" s="14"/>
    </row>
    <row r="66" spans="1:62" ht="10.5" customHeight="1">
      <c r="A66" s="236" t="s">
        <v>401</v>
      </c>
      <c r="B66" s="236"/>
      <c r="C66" s="21"/>
      <c r="E66" s="246" t="s">
        <v>402</v>
      </c>
      <c r="F66" s="246"/>
      <c r="G66" s="22"/>
      <c r="H66" s="22"/>
      <c r="I66" s="246" t="s">
        <v>403</v>
      </c>
      <c r="J66" s="246"/>
      <c r="M66" s="246" t="s">
        <v>404</v>
      </c>
      <c r="N66" s="246"/>
      <c r="O66" s="23"/>
      <c r="Q66" s="246" t="s">
        <v>405</v>
      </c>
      <c r="R66" s="246"/>
      <c r="U66" s="246" t="s">
        <v>406</v>
      </c>
      <c r="V66" s="246"/>
      <c r="Y66" s="246" t="s">
        <v>407</v>
      </c>
      <c r="Z66" s="246"/>
      <c r="AC66" s="236" t="s">
        <v>408</v>
      </c>
      <c r="AD66" s="236"/>
      <c r="AE66" s="23"/>
      <c r="AG66" s="236" t="s">
        <v>409</v>
      </c>
      <c r="AH66" s="236"/>
      <c r="AI66" s="21"/>
      <c r="AK66" s="246" t="s">
        <v>410</v>
      </c>
      <c r="AL66" s="277"/>
      <c r="AM66" s="22"/>
      <c r="AN66" s="22"/>
      <c r="AO66" s="246" t="s">
        <v>411</v>
      </c>
      <c r="AP66" s="277"/>
      <c r="AS66" s="246" t="s">
        <v>412</v>
      </c>
      <c r="AT66" s="277"/>
      <c r="AU66" s="23"/>
      <c r="AW66" s="246" t="s">
        <v>413</v>
      </c>
      <c r="AX66" s="277"/>
      <c r="BA66" s="246" t="s">
        <v>414</v>
      </c>
      <c r="BB66" s="277"/>
      <c r="BE66" s="246" t="s">
        <v>415</v>
      </c>
      <c r="BF66" s="277"/>
      <c r="BI66" s="236" t="s">
        <v>416</v>
      </c>
      <c r="BJ66" s="236"/>
    </row>
    <row r="67" spans="1:62" ht="10.5" customHeight="1">
      <c r="A67" s="236"/>
      <c r="B67" s="236"/>
      <c r="C67" s="21"/>
      <c r="E67" s="246"/>
      <c r="F67" s="246"/>
      <c r="G67" s="22"/>
      <c r="H67" s="22"/>
      <c r="I67" s="246"/>
      <c r="J67" s="246"/>
      <c r="M67" s="246"/>
      <c r="N67" s="246"/>
      <c r="O67" s="23"/>
      <c r="Q67" s="246"/>
      <c r="R67" s="246"/>
      <c r="U67" s="246"/>
      <c r="V67" s="246"/>
      <c r="Y67" s="246"/>
      <c r="Z67" s="246"/>
      <c r="AC67" s="236"/>
      <c r="AD67" s="236"/>
      <c r="AE67" s="23"/>
      <c r="AG67" s="236"/>
      <c r="AH67" s="236"/>
      <c r="AI67" s="21"/>
      <c r="AK67" s="277"/>
      <c r="AL67" s="277"/>
      <c r="AM67" s="22"/>
      <c r="AN67" s="22"/>
      <c r="AO67" s="277"/>
      <c r="AP67" s="277"/>
      <c r="AS67" s="277"/>
      <c r="AT67" s="277"/>
      <c r="AU67" s="23"/>
      <c r="AW67" s="277"/>
      <c r="AX67" s="277"/>
      <c r="BA67" s="277"/>
      <c r="BB67" s="277"/>
      <c r="BE67" s="277"/>
      <c r="BF67" s="277"/>
      <c r="BI67" s="236"/>
      <c r="BJ67" s="236"/>
    </row>
    <row r="68" spans="1:62" ht="10.5" customHeight="1">
      <c r="A68" s="236"/>
      <c r="B68" s="236"/>
      <c r="C68" s="21"/>
      <c r="E68" s="246"/>
      <c r="F68" s="246"/>
      <c r="G68" s="22"/>
      <c r="H68" s="22"/>
      <c r="I68" s="246"/>
      <c r="J68" s="246"/>
      <c r="M68" s="246"/>
      <c r="N68" s="246"/>
      <c r="O68" s="23"/>
      <c r="Q68" s="246"/>
      <c r="R68" s="246"/>
      <c r="U68" s="246"/>
      <c r="V68" s="246"/>
      <c r="Y68" s="246"/>
      <c r="Z68" s="246"/>
      <c r="AC68" s="236"/>
      <c r="AD68" s="236"/>
      <c r="AE68" s="23"/>
      <c r="AG68" s="236"/>
      <c r="AH68" s="236"/>
      <c r="AI68" s="21"/>
      <c r="AK68" s="277"/>
      <c r="AL68" s="277"/>
      <c r="AM68" s="22"/>
      <c r="AN68" s="22"/>
      <c r="AO68" s="277"/>
      <c r="AP68" s="277"/>
      <c r="AS68" s="277"/>
      <c r="AT68" s="277"/>
      <c r="AU68" s="23"/>
      <c r="AW68" s="277"/>
      <c r="AX68" s="277"/>
      <c r="BA68" s="277"/>
      <c r="BB68" s="277"/>
      <c r="BE68" s="277"/>
      <c r="BF68" s="277"/>
      <c r="BI68" s="236"/>
      <c r="BJ68" s="236"/>
    </row>
    <row r="69" spans="1:62" ht="10.5" customHeight="1">
      <c r="A69" s="236"/>
      <c r="B69" s="236"/>
      <c r="C69" s="21"/>
      <c r="E69" s="246"/>
      <c r="F69" s="246"/>
      <c r="G69" s="22"/>
      <c r="H69" s="22"/>
      <c r="I69" s="246"/>
      <c r="J69" s="246"/>
      <c r="M69" s="246"/>
      <c r="N69" s="246"/>
      <c r="O69" s="23"/>
      <c r="Q69" s="246"/>
      <c r="R69" s="246"/>
      <c r="U69" s="246"/>
      <c r="V69" s="246"/>
      <c r="Y69" s="246"/>
      <c r="Z69" s="246"/>
      <c r="AC69" s="236"/>
      <c r="AD69" s="236"/>
      <c r="AE69" s="23"/>
      <c r="AG69" s="236"/>
      <c r="AH69" s="236"/>
      <c r="AI69" s="21"/>
      <c r="AK69" s="277"/>
      <c r="AL69" s="277"/>
      <c r="AM69" s="22"/>
      <c r="AN69" s="22"/>
      <c r="AO69" s="277"/>
      <c r="AP69" s="277"/>
      <c r="AS69" s="277"/>
      <c r="AT69" s="277"/>
      <c r="AU69" s="23"/>
      <c r="AW69" s="277"/>
      <c r="AX69" s="277"/>
      <c r="BA69" s="277"/>
      <c r="BB69" s="277"/>
      <c r="BE69" s="277"/>
      <c r="BF69" s="277"/>
      <c r="BI69" s="236"/>
      <c r="BJ69" s="236"/>
    </row>
    <row r="70" spans="1:62" ht="10.5" customHeight="1">
      <c r="A70" s="236"/>
      <c r="B70" s="236"/>
      <c r="C70" s="21"/>
      <c r="E70" s="246"/>
      <c r="F70" s="246"/>
      <c r="G70" s="22"/>
      <c r="H70" s="22"/>
      <c r="I70" s="246"/>
      <c r="J70" s="246"/>
      <c r="M70" s="246"/>
      <c r="N70" s="246"/>
      <c r="O70" s="23"/>
      <c r="Q70" s="246"/>
      <c r="R70" s="246"/>
      <c r="U70" s="246"/>
      <c r="V70" s="246"/>
      <c r="Y70" s="246"/>
      <c r="Z70" s="246"/>
      <c r="AC70" s="236"/>
      <c r="AD70" s="236"/>
      <c r="AE70" s="23"/>
      <c r="AG70" s="236"/>
      <c r="AH70" s="236"/>
      <c r="AI70" s="21"/>
      <c r="AK70" s="277"/>
      <c r="AL70" s="277"/>
      <c r="AM70" s="22"/>
      <c r="AN70" s="22"/>
      <c r="AO70" s="277"/>
      <c r="AP70" s="277"/>
      <c r="AS70" s="277"/>
      <c r="AT70" s="277"/>
      <c r="AU70" s="23"/>
      <c r="AW70" s="277"/>
      <c r="AX70" s="277"/>
      <c r="BA70" s="277"/>
      <c r="BB70" s="277"/>
      <c r="BE70" s="277"/>
      <c r="BF70" s="277"/>
      <c r="BI70" s="236"/>
      <c r="BJ70" s="236"/>
    </row>
    <row r="71" spans="1:62" s="14" customFormat="1" ht="10.5" customHeight="1">
      <c r="A71" s="262" t="s">
        <v>322</v>
      </c>
      <c r="B71" s="263"/>
      <c r="C71" s="61"/>
      <c r="D71" s="62"/>
      <c r="E71" s="311" t="s">
        <v>323</v>
      </c>
      <c r="F71" s="312"/>
      <c r="G71" s="61"/>
      <c r="H71" s="61"/>
      <c r="I71" s="298" t="s">
        <v>324</v>
      </c>
      <c r="J71" s="299"/>
      <c r="K71" s="61"/>
      <c r="L71" s="62"/>
      <c r="M71" s="285" t="s">
        <v>325</v>
      </c>
      <c r="N71" s="286"/>
      <c r="O71" s="61"/>
      <c r="P71" s="61"/>
      <c r="Q71" s="329" t="s">
        <v>327</v>
      </c>
      <c r="R71" s="330"/>
      <c r="S71" s="61"/>
      <c r="T71" s="62"/>
      <c r="U71" s="329" t="s">
        <v>326</v>
      </c>
      <c r="V71" s="330"/>
      <c r="W71" s="62"/>
      <c r="X71" s="61"/>
      <c r="Y71" s="292" t="s">
        <v>328</v>
      </c>
      <c r="Z71" s="293"/>
      <c r="AA71" s="61"/>
      <c r="AB71" s="61"/>
      <c r="AC71" s="323" t="s">
        <v>417</v>
      </c>
      <c r="AD71" s="324"/>
      <c r="AE71" s="61"/>
      <c r="AF71" s="61"/>
      <c r="AG71" s="285" t="s">
        <v>329</v>
      </c>
      <c r="AH71" s="286"/>
      <c r="AI71" s="61"/>
      <c r="AJ71" s="62"/>
      <c r="AK71" s="285" t="s">
        <v>330</v>
      </c>
      <c r="AL71" s="286"/>
      <c r="AM71" s="62"/>
      <c r="AN71" s="61"/>
      <c r="AO71" s="317" t="s">
        <v>331</v>
      </c>
      <c r="AP71" s="318"/>
      <c r="AQ71" s="61"/>
      <c r="AR71" s="61"/>
      <c r="AS71" s="270" t="s">
        <v>332</v>
      </c>
      <c r="AT71" s="271"/>
      <c r="AU71" s="61"/>
      <c r="AV71" s="61"/>
      <c r="AW71" s="285" t="s">
        <v>333</v>
      </c>
      <c r="AX71" s="286"/>
      <c r="AY71" s="61"/>
      <c r="AZ71" s="62"/>
      <c r="BA71" s="279" t="s">
        <v>334</v>
      </c>
      <c r="BB71" s="280"/>
      <c r="BC71" s="61"/>
      <c r="BD71" s="61"/>
      <c r="BE71" s="298" t="s">
        <v>335</v>
      </c>
      <c r="BF71" s="299"/>
      <c r="BI71" s="248" t="s">
        <v>336</v>
      </c>
      <c r="BJ71" s="249"/>
    </row>
    <row r="72" spans="1:62" s="14" customFormat="1" ht="10.5" customHeight="1">
      <c r="A72" s="264"/>
      <c r="B72" s="265"/>
      <c r="C72" s="61"/>
      <c r="D72" s="62"/>
      <c r="E72" s="313"/>
      <c r="F72" s="314"/>
      <c r="G72" s="61"/>
      <c r="H72" s="61"/>
      <c r="I72" s="300"/>
      <c r="J72" s="301"/>
      <c r="K72" s="61"/>
      <c r="L72" s="62"/>
      <c r="M72" s="287"/>
      <c r="N72" s="288"/>
      <c r="O72" s="61"/>
      <c r="P72" s="61"/>
      <c r="Q72" s="331"/>
      <c r="R72" s="332"/>
      <c r="S72" s="61"/>
      <c r="T72" s="61"/>
      <c r="U72" s="331"/>
      <c r="V72" s="332"/>
      <c r="W72" s="61"/>
      <c r="X72" s="61"/>
      <c r="Y72" s="294"/>
      <c r="Z72" s="295"/>
      <c r="AA72" s="61"/>
      <c r="AB72" s="61"/>
      <c r="AC72" s="325"/>
      <c r="AD72" s="326"/>
      <c r="AE72" s="61"/>
      <c r="AF72" s="61"/>
      <c r="AG72" s="287"/>
      <c r="AH72" s="288"/>
      <c r="AI72" s="61"/>
      <c r="AJ72" s="61"/>
      <c r="AK72" s="287"/>
      <c r="AL72" s="288"/>
      <c r="AM72" s="61"/>
      <c r="AN72" s="61"/>
      <c r="AO72" s="319"/>
      <c r="AP72" s="320"/>
      <c r="AQ72" s="61"/>
      <c r="AR72" s="61"/>
      <c r="AS72" s="272"/>
      <c r="AT72" s="273"/>
      <c r="AU72" s="61"/>
      <c r="AV72" s="61"/>
      <c r="AW72" s="287"/>
      <c r="AX72" s="288"/>
      <c r="AY72" s="61"/>
      <c r="AZ72" s="61"/>
      <c r="BA72" s="281"/>
      <c r="BB72" s="282"/>
      <c r="BC72" s="61"/>
      <c r="BD72" s="61"/>
      <c r="BE72" s="300"/>
      <c r="BF72" s="301"/>
      <c r="BI72" s="250"/>
      <c r="BJ72" s="251"/>
    </row>
    <row r="73" spans="1:62" s="14" customFormat="1" ht="10.5" customHeight="1">
      <c r="A73" s="264"/>
      <c r="B73" s="265"/>
      <c r="C73" s="61"/>
      <c r="D73" s="62"/>
      <c r="E73" s="313"/>
      <c r="F73" s="314"/>
      <c r="G73" s="61"/>
      <c r="H73" s="61"/>
      <c r="I73" s="300"/>
      <c r="J73" s="301"/>
      <c r="K73" s="61"/>
      <c r="L73" s="62"/>
      <c r="M73" s="287"/>
      <c r="N73" s="288"/>
      <c r="O73" s="61"/>
      <c r="P73" s="61"/>
      <c r="Q73" s="331"/>
      <c r="R73" s="332"/>
      <c r="S73" s="61"/>
      <c r="T73" s="61"/>
      <c r="U73" s="331"/>
      <c r="V73" s="332"/>
      <c r="W73" s="61"/>
      <c r="X73" s="61"/>
      <c r="Y73" s="294"/>
      <c r="Z73" s="295"/>
      <c r="AA73" s="61"/>
      <c r="AB73" s="61"/>
      <c r="AC73" s="325"/>
      <c r="AD73" s="326"/>
      <c r="AE73" s="61"/>
      <c r="AF73" s="61"/>
      <c r="AG73" s="287"/>
      <c r="AH73" s="288"/>
      <c r="AI73" s="61"/>
      <c r="AJ73" s="61"/>
      <c r="AK73" s="287"/>
      <c r="AL73" s="288"/>
      <c r="AM73" s="61"/>
      <c r="AN73" s="61"/>
      <c r="AO73" s="319"/>
      <c r="AP73" s="320"/>
      <c r="AQ73" s="61"/>
      <c r="AR73" s="61"/>
      <c r="AS73" s="272"/>
      <c r="AT73" s="273"/>
      <c r="AU73" s="61"/>
      <c r="AV73" s="61"/>
      <c r="AW73" s="287"/>
      <c r="AX73" s="288"/>
      <c r="AY73" s="61"/>
      <c r="AZ73" s="61"/>
      <c r="BA73" s="281"/>
      <c r="BB73" s="282"/>
      <c r="BC73" s="61"/>
      <c r="BD73" s="61"/>
      <c r="BE73" s="300"/>
      <c r="BF73" s="301"/>
      <c r="BI73" s="250"/>
      <c r="BJ73" s="251"/>
    </row>
    <row r="74" spans="1:62" s="14" customFormat="1" ht="10.5" customHeight="1">
      <c r="A74" s="264"/>
      <c r="B74" s="265"/>
      <c r="C74" s="61"/>
      <c r="D74" s="62"/>
      <c r="E74" s="313"/>
      <c r="F74" s="314"/>
      <c r="G74" s="61"/>
      <c r="H74" s="61"/>
      <c r="I74" s="300"/>
      <c r="J74" s="301"/>
      <c r="K74" s="61"/>
      <c r="L74" s="62"/>
      <c r="M74" s="287"/>
      <c r="N74" s="288"/>
      <c r="O74" s="61"/>
      <c r="P74" s="61"/>
      <c r="Q74" s="331"/>
      <c r="R74" s="332"/>
      <c r="S74" s="61"/>
      <c r="T74" s="61"/>
      <c r="U74" s="331"/>
      <c r="V74" s="332"/>
      <c r="W74" s="61"/>
      <c r="X74" s="61"/>
      <c r="Y74" s="294"/>
      <c r="Z74" s="295"/>
      <c r="AA74" s="61"/>
      <c r="AB74" s="61"/>
      <c r="AC74" s="325"/>
      <c r="AD74" s="326"/>
      <c r="AE74" s="61"/>
      <c r="AF74" s="61"/>
      <c r="AG74" s="287"/>
      <c r="AH74" s="288"/>
      <c r="AI74" s="61"/>
      <c r="AJ74" s="61"/>
      <c r="AK74" s="287"/>
      <c r="AL74" s="288"/>
      <c r="AM74" s="61"/>
      <c r="AN74" s="61"/>
      <c r="AO74" s="319"/>
      <c r="AP74" s="320"/>
      <c r="AQ74" s="61"/>
      <c r="AR74" s="61"/>
      <c r="AS74" s="272"/>
      <c r="AT74" s="273"/>
      <c r="AU74" s="61"/>
      <c r="AV74" s="61"/>
      <c r="AW74" s="287"/>
      <c r="AX74" s="288"/>
      <c r="AY74" s="61"/>
      <c r="AZ74" s="61"/>
      <c r="BA74" s="281"/>
      <c r="BB74" s="282"/>
      <c r="BC74" s="61"/>
      <c r="BD74" s="61"/>
      <c r="BE74" s="300"/>
      <c r="BF74" s="301"/>
      <c r="BI74" s="250"/>
      <c r="BJ74" s="251"/>
    </row>
    <row r="75" spans="1:62" s="14" customFormat="1" ht="10.5" customHeight="1">
      <c r="A75" s="264"/>
      <c r="B75" s="265"/>
      <c r="C75" s="61"/>
      <c r="D75" s="62"/>
      <c r="E75" s="313"/>
      <c r="F75" s="314"/>
      <c r="G75" s="61"/>
      <c r="H75" s="61"/>
      <c r="I75" s="300"/>
      <c r="J75" s="301"/>
      <c r="K75" s="61"/>
      <c r="L75" s="62"/>
      <c r="M75" s="287"/>
      <c r="N75" s="288"/>
      <c r="O75" s="61"/>
      <c r="P75" s="61"/>
      <c r="Q75" s="331"/>
      <c r="R75" s="332"/>
      <c r="S75" s="61"/>
      <c r="T75" s="61"/>
      <c r="U75" s="331"/>
      <c r="V75" s="332"/>
      <c r="W75" s="61"/>
      <c r="X75" s="61"/>
      <c r="Y75" s="294"/>
      <c r="Z75" s="295"/>
      <c r="AA75" s="61"/>
      <c r="AB75" s="61"/>
      <c r="AC75" s="325"/>
      <c r="AD75" s="326"/>
      <c r="AE75" s="61"/>
      <c r="AF75" s="61"/>
      <c r="AG75" s="287"/>
      <c r="AH75" s="288"/>
      <c r="AI75" s="61"/>
      <c r="AJ75" s="61"/>
      <c r="AK75" s="287"/>
      <c r="AL75" s="288"/>
      <c r="AM75" s="61"/>
      <c r="AN75" s="61"/>
      <c r="AO75" s="319"/>
      <c r="AP75" s="320"/>
      <c r="AQ75" s="61"/>
      <c r="AR75" s="61"/>
      <c r="AS75" s="272"/>
      <c r="AT75" s="273"/>
      <c r="AU75" s="61"/>
      <c r="AV75" s="61"/>
      <c r="AW75" s="287"/>
      <c r="AX75" s="288"/>
      <c r="AY75" s="61"/>
      <c r="AZ75" s="61"/>
      <c r="BA75" s="281"/>
      <c r="BB75" s="282"/>
      <c r="BC75" s="61"/>
      <c r="BD75" s="61"/>
      <c r="BE75" s="300"/>
      <c r="BF75" s="301"/>
      <c r="BI75" s="250"/>
      <c r="BJ75" s="251"/>
    </row>
    <row r="76" spans="1:62" s="14" customFormat="1" ht="10.5" customHeight="1">
      <c r="A76" s="264"/>
      <c r="B76" s="265"/>
      <c r="C76" s="61"/>
      <c r="D76" s="62"/>
      <c r="E76" s="313"/>
      <c r="F76" s="314"/>
      <c r="G76" s="61"/>
      <c r="H76" s="61"/>
      <c r="I76" s="300"/>
      <c r="J76" s="301"/>
      <c r="K76" s="61"/>
      <c r="L76" s="62"/>
      <c r="M76" s="287"/>
      <c r="N76" s="288"/>
      <c r="O76" s="61"/>
      <c r="P76" s="61"/>
      <c r="Q76" s="331"/>
      <c r="R76" s="332"/>
      <c r="S76" s="61"/>
      <c r="T76" s="61"/>
      <c r="U76" s="331"/>
      <c r="V76" s="332"/>
      <c r="W76" s="61"/>
      <c r="X76" s="61"/>
      <c r="Y76" s="294"/>
      <c r="Z76" s="295"/>
      <c r="AA76" s="61"/>
      <c r="AB76" s="61"/>
      <c r="AC76" s="325"/>
      <c r="AD76" s="326"/>
      <c r="AE76" s="61"/>
      <c r="AF76" s="61"/>
      <c r="AG76" s="287"/>
      <c r="AH76" s="288"/>
      <c r="AI76" s="61"/>
      <c r="AJ76" s="61"/>
      <c r="AK76" s="287"/>
      <c r="AL76" s="288"/>
      <c r="AM76" s="61"/>
      <c r="AN76" s="61"/>
      <c r="AO76" s="319"/>
      <c r="AP76" s="320"/>
      <c r="AQ76" s="61"/>
      <c r="AR76" s="61"/>
      <c r="AS76" s="272"/>
      <c r="AT76" s="273"/>
      <c r="AU76" s="61"/>
      <c r="AV76" s="61"/>
      <c r="AW76" s="287"/>
      <c r="AX76" s="288"/>
      <c r="AY76" s="61"/>
      <c r="AZ76" s="61"/>
      <c r="BA76" s="281"/>
      <c r="BB76" s="282"/>
      <c r="BC76" s="61"/>
      <c r="BD76" s="61"/>
      <c r="BE76" s="300"/>
      <c r="BF76" s="301"/>
      <c r="BI76" s="250"/>
      <c r="BJ76" s="251"/>
    </row>
    <row r="77" spans="1:62" s="14" customFormat="1" ht="10.5" customHeight="1">
      <c r="A77" s="264"/>
      <c r="B77" s="265"/>
      <c r="C77" s="61"/>
      <c r="D77" s="62"/>
      <c r="E77" s="313"/>
      <c r="F77" s="314"/>
      <c r="G77" s="61"/>
      <c r="H77" s="61"/>
      <c r="I77" s="300"/>
      <c r="J77" s="301"/>
      <c r="K77" s="61"/>
      <c r="L77" s="62"/>
      <c r="M77" s="287"/>
      <c r="N77" s="288"/>
      <c r="O77" s="61"/>
      <c r="P77" s="61"/>
      <c r="Q77" s="331"/>
      <c r="R77" s="332"/>
      <c r="S77" s="61"/>
      <c r="T77" s="61"/>
      <c r="U77" s="331"/>
      <c r="V77" s="332"/>
      <c r="W77" s="61"/>
      <c r="X77" s="61"/>
      <c r="Y77" s="294"/>
      <c r="Z77" s="295"/>
      <c r="AA77" s="61"/>
      <c r="AB77" s="61"/>
      <c r="AC77" s="325"/>
      <c r="AD77" s="326"/>
      <c r="AE77" s="61"/>
      <c r="AF77" s="61"/>
      <c r="AG77" s="287"/>
      <c r="AH77" s="288"/>
      <c r="AI77" s="61"/>
      <c r="AJ77" s="61"/>
      <c r="AK77" s="287"/>
      <c r="AL77" s="288"/>
      <c r="AM77" s="61"/>
      <c r="AN77" s="61"/>
      <c r="AO77" s="319"/>
      <c r="AP77" s="320"/>
      <c r="AQ77" s="61"/>
      <c r="AR77" s="61"/>
      <c r="AS77" s="272"/>
      <c r="AT77" s="273"/>
      <c r="AU77" s="61"/>
      <c r="AV77" s="61"/>
      <c r="AW77" s="287"/>
      <c r="AX77" s="288"/>
      <c r="AY77" s="61"/>
      <c r="AZ77" s="61"/>
      <c r="BA77" s="281"/>
      <c r="BB77" s="282"/>
      <c r="BC77" s="61"/>
      <c r="BD77" s="61"/>
      <c r="BE77" s="300"/>
      <c r="BF77" s="301"/>
      <c r="BI77" s="250"/>
      <c r="BJ77" s="251"/>
    </row>
    <row r="78" spans="1:62" s="14" customFormat="1" ht="10.5" customHeight="1">
      <c r="A78" s="266"/>
      <c r="B78" s="267"/>
      <c r="C78" s="61"/>
      <c r="D78" s="62"/>
      <c r="E78" s="315"/>
      <c r="F78" s="316"/>
      <c r="G78" s="61"/>
      <c r="H78" s="61"/>
      <c r="I78" s="302"/>
      <c r="J78" s="303"/>
      <c r="K78" s="61"/>
      <c r="L78" s="62"/>
      <c r="M78" s="289"/>
      <c r="N78" s="290"/>
      <c r="O78" s="61"/>
      <c r="P78" s="61"/>
      <c r="Q78" s="333"/>
      <c r="R78" s="334"/>
      <c r="S78" s="61"/>
      <c r="T78" s="61"/>
      <c r="U78" s="333"/>
      <c r="V78" s="334"/>
      <c r="W78" s="61"/>
      <c r="X78" s="61"/>
      <c r="Y78" s="296"/>
      <c r="Z78" s="297"/>
      <c r="AA78" s="61"/>
      <c r="AB78" s="61"/>
      <c r="AC78" s="327"/>
      <c r="AD78" s="328"/>
      <c r="AE78" s="61"/>
      <c r="AF78" s="61"/>
      <c r="AG78" s="289"/>
      <c r="AH78" s="290"/>
      <c r="AI78" s="61"/>
      <c r="AJ78" s="61"/>
      <c r="AK78" s="289"/>
      <c r="AL78" s="290"/>
      <c r="AM78" s="61"/>
      <c r="AN78" s="61"/>
      <c r="AO78" s="321"/>
      <c r="AP78" s="322"/>
      <c r="AQ78" s="61"/>
      <c r="AR78" s="61"/>
      <c r="AS78" s="274"/>
      <c r="AT78" s="275"/>
      <c r="AU78" s="61"/>
      <c r="AV78" s="61"/>
      <c r="AW78" s="289"/>
      <c r="AX78" s="290"/>
      <c r="AY78" s="61"/>
      <c r="AZ78" s="61"/>
      <c r="BA78" s="283"/>
      <c r="BB78" s="284"/>
      <c r="BC78" s="61"/>
      <c r="BD78" s="61"/>
      <c r="BE78" s="302"/>
      <c r="BF78" s="303"/>
      <c r="BI78" s="252"/>
      <c r="BJ78" s="253"/>
    </row>
    <row r="79" spans="2:61" s="342" customFormat="1" ht="10.5" customHeight="1">
      <c r="B79" s="245"/>
      <c r="C79" s="247"/>
      <c r="D79" s="343"/>
      <c r="E79" s="343"/>
      <c r="F79" s="343"/>
      <c r="G79" s="343"/>
      <c r="H79" s="343"/>
      <c r="I79" s="343"/>
      <c r="J79" s="343"/>
      <c r="K79" s="354"/>
      <c r="L79" s="260"/>
      <c r="M79" s="260"/>
      <c r="R79" s="245"/>
      <c r="S79" s="247"/>
      <c r="T79" s="343"/>
      <c r="U79" s="343"/>
      <c r="V79" s="343"/>
      <c r="W79" s="343"/>
      <c r="X79" s="343"/>
      <c r="Y79" s="343"/>
      <c r="Z79" s="343"/>
      <c r="AA79" s="354"/>
      <c r="AB79" s="260"/>
      <c r="AC79" s="260"/>
      <c r="AH79" s="244"/>
      <c r="AI79" s="245"/>
      <c r="AJ79" s="353"/>
      <c r="AK79" s="343"/>
      <c r="AL79" s="343"/>
      <c r="AM79" s="343"/>
      <c r="AN79" s="343"/>
      <c r="AO79" s="343"/>
      <c r="AP79" s="343"/>
      <c r="AQ79" s="344"/>
      <c r="AR79" s="69"/>
      <c r="AS79" s="69"/>
      <c r="AX79" s="244"/>
      <c r="AY79" s="245"/>
      <c r="AZ79" s="353"/>
      <c r="BA79" s="343"/>
      <c r="BB79" s="355"/>
      <c r="BC79" s="355"/>
      <c r="BD79" s="355"/>
      <c r="BE79" s="355"/>
      <c r="BF79" s="343"/>
      <c r="BG79" s="344"/>
      <c r="BH79" s="260"/>
      <c r="BI79" s="260"/>
    </row>
    <row r="80" spans="2:61" s="342" customFormat="1" ht="10.5" customHeight="1" thickBot="1">
      <c r="B80" s="245"/>
      <c r="C80" s="247"/>
      <c r="D80" s="357"/>
      <c r="E80" s="349"/>
      <c r="F80" s="349"/>
      <c r="G80" s="349"/>
      <c r="H80" s="347"/>
      <c r="I80" s="347"/>
      <c r="J80" s="347"/>
      <c r="K80" s="358"/>
      <c r="L80" s="260"/>
      <c r="M80" s="260"/>
      <c r="R80" s="245"/>
      <c r="S80" s="247"/>
      <c r="T80" s="357"/>
      <c r="U80" s="349"/>
      <c r="V80" s="349"/>
      <c r="W80" s="349"/>
      <c r="X80" s="347"/>
      <c r="Y80" s="347"/>
      <c r="Z80" s="347"/>
      <c r="AA80" s="358"/>
      <c r="AB80" s="260"/>
      <c r="AC80" s="260"/>
      <c r="AH80" s="244"/>
      <c r="AI80" s="245"/>
      <c r="AJ80" s="356"/>
      <c r="AK80" s="347"/>
      <c r="AL80" s="74"/>
      <c r="AM80" s="74"/>
      <c r="AN80" s="167"/>
      <c r="AO80" s="167"/>
      <c r="AP80" s="167"/>
      <c r="AQ80" s="350"/>
      <c r="AR80" s="69"/>
      <c r="AS80" s="69"/>
      <c r="AX80" s="244"/>
      <c r="AY80" s="245"/>
      <c r="AZ80" s="356"/>
      <c r="BA80" s="347"/>
      <c r="BB80" s="359"/>
      <c r="BC80" s="359"/>
      <c r="BD80" s="360"/>
      <c r="BE80" s="360"/>
      <c r="BF80" s="349"/>
      <c r="BG80" s="350"/>
      <c r="BH80" s="260"/>
      <c r="BI80" s="260"/>
    </row>
    <row r="81" spans="3:60" ht="12.75" customHeight="1" thickTop="1">
      <c r="C81" s="261">
        <v>3</v>
      </c>
      <c r="D81" s="261"/>
      <c r="E81" s="73"/>
      <c r="F81" s="73"/>
      <c r="G81" s="73"/>
      <c r="H81" s="73"/>
      <c r="I81" s="73"/>
      <c r="J81" s="73"/>
      <c r="K81" s="261">
        <v>1</v>
      </c>
      <c r="L81" s="261"/>
      <c r="S81" s="261">
        <v>5</v>
      </c>
      <c r="T81" s="261"/>
      <c r="X81" s="8"/>
      <c r="Y81" s="8"/>
      <c r="AA81" s="261">
        <v>1</v>
      </c>
      <c r="AB81" s="261"/>
      <c r="AI81" s="261">
        <v>0</v>
      </c>
      <c r="AJ81" s="261"/>
      <c r="AN81" s="8"/>
      <c r="AO81" s="8"/>
      <c r="AP81" s="8"/>
      <c r="AQ81" s="231">
        <v>4</v>
      </c>
      <c r="AR81" s="231"/>
      <c r="AY81" s="261">
        <v>1</v>
      </c>
      <c r="AZ81" s="261"/>
      <c r="BG81" s="261">
        <v>4</v>
      </c>
      <c r="BH81" s="261"/>
    </row>
  </sheetData>
  <sheetProtection/>
  <mergeCells count="249">
    <mergeCell ref="AQ33:AR34"/>
    <mergeCell ref="S27:T27"/>
    <mergeCell ref="AQ31:AR31"/>
    <mergeCell ref="AK17:AL24"/>
    <mergeCell ref="AQ27:AR27"/>
    <mergeCell ref="AM32:AN32"/>
    <mergeCell ref="S31:T31"/>
    <mergeCell ref="S33:T34"/>
    <mergeCell ref="AA33:AB34"/>
    <mergeCell ref="AO17:AP24"/>
    <mergeCell ref="J11:M11"/>
    <mergeCell ref="AP11:AS11"/>
    <mergeCell ref="U9:V9"/>
    <mergeCell ref="Y9:Z9"/>
    <mergeCell ref="M8:N9"/>
    <mergeCell ref="I8:J9"/>
    <mergeCell ref="AK9:AL9"/>
    <mergeCell ref="AI54:AJ54"/>
    <mergeCell ref="E8:F9"/>
    <mergeCell ref="M12:N16"/>
    <mergeCell ref="AG12:AH16"/>
    <mergeCell ref="W32:X32"/>
    <mergeCell ref="M17:N24"/>
    <mergeCell ref="Q8:R9"/>
    <mergeCell ref="Y17:Z24"/>
    <mergeCell ref="AC17:AD24"/>
    <mergeCell ref="AA27:AB27"/>
    <mergeCell ref="BG81:BH81"/>
    <mergeCell ref="C81:D81"/>
    <mergeCell ref="K81:L81"/>
    <mergeCell ref="S81:T81"/>
    <mergeCell ref="AA81:AB81"/>
    <mergeCell ref="AI81:AJ81"/>
    <mergeCell ref="AQ81:AR81"/>
    <mergeCell ref="AY81:AZ81"/>
    <mergeCell ref="K54:L54"/>
    <mergeCell ref="AM59:AN59"/>
    <mergeCell ref="AQ58:AR58"/>
    <mergeCell ref="AK66:AL70"/>
    <mergeCell ref="AK63:AL63"/>
    <mergeCell ref="AO63:AP63"/>
    <mergeCell ref="AO66:AP70"/>
    <mergeCell ref="AC66:AD70"/>
    <mergeCell ref="AG66:AH70"/>
    <mergeCell ref="AA54:AB54"/>
    <mergeCell ref="R52:S53"/>
    <mergeCell ref="W59:X59"/>
    <mergeCell ref="Y63:Z63"/>
    <mergeCell ref="AQ60:AR61"/>
    <mergeCell ref="AQ54:AR54"/>
    <mergeCell ref="S58:T58"/>
    <mergeCell ref="AB52:AC53"/>
    <mergeCell ref="AA60:AB61"/>
    <mergeCell ref="AG62:AH63"/>
    <mergeCell ref="AC62:AD63"/>
    <mergeCell ref="M44:N51"/>
    <mergeCell ref="U44:V51"/>
    <mergeCell ref="Q39:R43"/>
    <mergeCell ref="M39:N43"/>
    <mergeCell ref="Q62:R63"/>
    <mergeCell ref="M62:N63"/>
    <mergeCell ref="E63:F63"/>
    <mergeCell ref="U63:V63"/>
    <mergeCell ref="I63:J63"/>
    <mergeCell ref="Y71:Z78"/>
    <mergeCell ref="AC71:AD78"/>
    <mergeCell ref="A71:B78"/>
    <mergeCell ref="E71:F78"/>
    <mergeCell ref="I71:J78"/>
    <mergeCell ref="M71:N78"/>
    <mergeCell ref="Q71:R78"/>
    <mergeCell ref="U71:V78"/>
    <mergeCell ref="E12:F16"/>
    <mergeCell ref="I12:J16"/>
    <mergeCell ref="G32:H32"/>
    <mergeCell ref="A66:B70"/>
    <mergeCell ref="E66:F70"/>
    <mergeCell ref="I66:J70"/>
    <mergeCell ref="A39:B43"/>
    <mergeCell ref="E35:F36"/>
    <mergeCell ref="C54:D54"/>
    <mergeCell ref="A35:B36"/>
    <mergeCell ref="AG71:AH78"/>
    <mergeCell ref="BI71:BJ78"/>
    <mergeCell ref="AK71:AL78"/>
    <mergeCell ref="AO71:AP78"/>
    <mergeCell ref="AS71:AT78"/>
    <mergeCell ref="AW71:AX78"/>
    <mergeCell ref="BA71:BB78"/>
    <mergeCell ref="BE71:BF78"/>
    <mergeCell ref="BI17:BJ24"/>
    <mergeCell ref="BE66:BF70"/>
    <mergeCell ref="AS66:AT70"/>
    <mergeCell ref="AW66:AX70"/>
    <mergeCell ref="BA66:BB70"/>
    <mergeCell ref="BI66:BJ70"/>
    <mergeCell ref="BI39:BJ43"/>
    <mergeCell ref="BG27:BH27"/>
    <mergeCell ref="BC59:BD59"/>
    <mergeCell ref="AU57:AV57"/>
    <mergeCell ref="BC5:BD5"/>
    <mergeCell ref="BE12:BF16"/>
    <mergeCell ref="G5:H5"/>
    <mergeCell ref="O3:P3"/>
    <mergeCell ref="AU3:AV3"/>
    <mergeCell ref="U12:V16"/>
    <mergeCell ref="AM5:AN5"/>
    <mergeCell ref="AI6:AJ7"/>
    <mergeCell ref="AO9:AP9"/>
    <mergeCell ref="K6:L7"/>
    <mergeCell ref="S4:T4"/>
    <mergeCell ref="AQ4:AR4"/>
    <mergeCell ref="AS12:AT16"/>
    <mergeCell ref="AW12:AX16"/>
    <mergeCell ref="AO12:AP16"/>
    <mergeCell ref="Y12:Z16"/>
    <mergeCell ref="AC12:AD16"/>
    <mergeCell ref="S6:T7"/>
    <mergeCell ref="AC8:AD9"/>
    <mergeCell ref="AG8:AH9"/>
    <mergeCell ref="E39:F43"/>
    <mergeCell ref="I39:J43"/>
    <mergeCell ref="AK36:AL36"/>
    <mergeCell ref="Q35:R36"/>
    <mergeCell ref="AC39:AD43"/>
    <mergeCell ref="AG35:AH36"/>
    <mergeCell ref="Y39:Z43"/>
    <mergeCell ref="U39:V43"/>
    <mergeCell ref="I35:J36"/>
    <mergeCell ref="AC35:AD36"/>
    <mergeCell ref="M66:N70"/>
    <mergeCell ref="Q66:R70"/>
    <mergeCell ref="U66:V70"/>
    <mergeCell ref="C33:D34"/>
    <mergeCell ref="S54:T54"/>
    <mergeCell ref="M35:N36"/>
    <mergeCell ref="K33:L34"/>
    <mergeCell ref="L52:M53"/>
    <mergeCell ref="E44:F51"/>
    <mergeCell ref="I44:J51"/>
    <mergeCell ref="C60:D61"/>
    <mergeCell ref="K60:L61"/>
    <mergeCell ref="Q44:R51"/>
    <mergeCell ref="S60:T61"/>
    <mergeCell ref="A55:S55"/>
    <mergeCell ref="A56:S56"/>
    <mergeCell ref="O57:P57"/>
    <mergeCell ref="A44:B51"/>
    <mergeCell ref="B52:C53"/>
    <mergeCell ref="G59:H59"/>
    <mergeCell ref="BG33:BH34"/>
    <mergeCell ref="AX52:AY53"/>
    <mergeCell ref="AS44:AT51"/>
    <mergeCell ref="AS35:AT36"/>
    <mergeCell ref="AW35:AX36"/>
    <mergeCell ref="AW44:AX51"/>
    <mergeCell ref="AW39:AX43"/>
    <mergeCell ref="AS39:AT43"/>
    <mergeCell ref="AY33:AZ34"/>
    <mergeCell ref="BE44:BF51"/>
    <mergeCell ref="AK12:AL16"/>
    <mergeCell ref="BC32:BD32"/>
    <mergeCell ref="AS17:AT24"/>
    <mergeCell ref="BI8:BJ9"/>
    <mergeCell ref="BE8:BF9"/>
    <mergeCell ref="BI12:BJ16"/>
    <mergeCell ref="BH25:BI26"/>
    <mergeCell ref="BA12:BB16"/>
    <mergeCell ref="AW17:AX24"/>
    <mergeCell ref="BA17:BB24"/>
    <mergeCell ref="BG6:BH7"/>
    <mergeCell ref="AU30:AV30"/>
    <mergeCell ref="AX25:AY26"/>
    <mergeCell ref="AY27:AZ27"/>
    <mergeCell ref="BE17:BF24"/>
    <mergeCell ref="AA6:AB7"/>
    <mergeCell ref="BA8:BB9"/>
    <mergeCell ref="AQ6:AR7"/>
    <mergeCell ref="AS8:AT9"/>
    <mergeCell ref="AW8:AX9"/>
    <mergeCell ref="AY6:AZ7"/>
    <mergeCell ref="U17:V24"/>
    <mergeCell ref="AI33:AJ34"/>
    <mergeCell ref="Y44:Z51"/>
    <mergeCell ref="AC44:AD51"/>
    <mergeCell ref="AB25:AC26"/>
    <mergeCell ref="AG17:AH24"/>
    <mergeCell ref="AI27:AJ27"/>
    <mergeCell ref="AH25:AI26"/>
    <mergeCell ref="BI35:BJ36"/>
    <mergeCell ref="AG44:AH51"/>
    <mergeCell ref="AG39:AH43"/>
    <mergeCell ref="AO44:AP51"/>
    <mergeCell ref="BA35:BB36"/>
    <mergeCell ref="BA44:BB51"/>
    <mergeCell ref="BA39:BB43"/>
    <mergeCell ref="AO36:AP36"/>
    <mergeCell ref="BE35:BF36"/>
    <mergeCell ref="BE39:BF43"/>
    <mergeCell ref="BI44:BJ51"/>
    <mergeCell ref="BG60:BH61"/>
    <mergeCell ref="AY60:AZ61"/>
    <mergeCell ref="AS62:AT63"/>
    <mergeCell ref="AW62:AX63"/>
    <mergeCell ref="BA63:BB63"/>
    <mergeCell ref="BE63:BF63"/>
    <mergeCell ref="BG54:BH54"/>
    <mergeCell ref="BI62:BJ63"/>
    <mergeCell ref="BH52:BI53"/>
    <mergeCell ref="AY54:AZ54"/>
    <mergeCell ref="B79:C80"/>
    <mergeCell ref="L79:M80"/>
    <mergeCell ref="R79:S80"/>
    <mergeCell ref="AB79:AC80"/>
    <mergeCell ref="AH79:AI80"/>
    <mergeCell ref="AX79:AY80"/>
    <mergeCell ref="AI60:AJ61"/>
    <mergeCell ref="A62:B63"/>
    <mergeCell ref="Y66:Z70"/>
    <mergeCell ref="BH79:BI80"/>
    <mergeCell ref="A1:AH1"/>
    <mergeCell ref="A2:AH2"/>
    <mergeCell ref="A28:S28"/>
    <mergeCell ref="A29:S29"/>
    <mergeCell ref="C6:D7"/>
    <mergeCell ref="A8:B9"/>
    <mergeCell ref="A17:B24"/>
    <mergeCell ref="W5:X5"/>
    <mergeCell ref="A12:B16"/>
    <mergeCell ref="O30:P30"/>
    <mergeCell ref="B25:C26"/>
    <mergeCell ref="Q12:R16"/>
    <mergeCell ref="R25:S26"/>
    <mergeCell ref="E17:F24"/>
    <mergeCell ref="I17:J24"/>
    <mergeCell ref="L25:M26"/>
    <mergeCell ref="C27:D27"/>
    <mergeCell ref="K27:L27"/>
    <mergeCell ref="Q17:R24"/>
    <mergeCell ref="J65:M65"/>
    <mergeCell ref="AP65:AS65"/>
    <mergeCell ref="U36:V36"/>
    <mergeCell ref="Y36:Z36"/>
    <mergeCell ref="J38:M38"/>
    <mergeCell ref="AP38:AS38"/>
    <mergeCell ref="AK39:AL43"/>
    <mergeCell ref="AO39:AP43"/>
    <mergeCell ref="AK44:AL51"/>
    <mergeCell ref="AH52:AI53"/>
  </mergeCells>
  <printOptions/>
  <pageMargins left="0.5905511811023623" right="0.3937007874015748" top="0.1968503937007874" bottom="0.1968503937007874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T28"/>
  <sheetViews>
    <sheetView zoomScalePageLayoutView="0" workbookViewId="0" topLeftCell="A1">
      <selection activeCell="U5" sqref="U5"/>
    </sheetView>
  </sheetViews>
  <sheetFormatPr defaultColWidth="9.00390625" defaultRowHeight="13.5"/>
  <cols>
    <col min="1" max="98" width="1.25" style="1" customWidth="1"/>
    <col min="99" max="103" width="1.00390625" style="1" customWidth="1"/>
    <col min="104" max="16384" width="9.00390625" style="1" customWidth="1"/>
  </cols>
  <sheetData>
    <row r="1" spans="2:39" ht="13.5">
      <c r="B1" s="268" t="s">
        <v>50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</row>
    <row r="2" spans="2:39" ht="13.5">
      <c r="B2" s="269" t="s">
        <v>30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</row>
    <row r="3" spans="2:90" ht="13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2:95" ht="13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8"/>
      <c r="S4" s="28"/>
      <c r="T4" s="28"/>
      <c r="U4" s="28"/>
      <c r="V4" s="28"/>
      <c r="W4" s="28"/>
      <c r="X4" s="28"/>
      <c r="Y4" s="28"/>
      <c r="Z4" s="28"/>
      <c r="AA4" s="77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2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30"/>
      <c r="BJ4" s="30"/>
      <c r="BK4" s="30"/>
      <c r="BL4" s="30"/>
      <c r="BM4" s="30"/>
      <c r="BN4" s="30"/>
      <c r="BO4" s="30"/>
      <c r="BP4" s="30"/>
      <c r="BQ4" s="30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2:95" ht="10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1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8"/>
      <c r="BJ5" s="8"/>
      <c r="BK5" s="8"/>
      <c r="BL5" s="8"/>
      <c r="BM5" s="8"/>
      <c r="BN5" s="8"/>
      <c r="BO5" s="8"/>
      <c r="BP5" s="8"/>
      <c r="BQ5" s="6"/>
      <c r="BR5" s="8"/>
      <c r="BS5" s="8"/>
      <c r="BT5" s="8"/>
      <c r="BU5" s="8"/>
      <c r="BV5" s="8"/>
      <c r="BW5" s="8"/>
      <c r="BX5" s="8"/>
      <c r="BY5" s="27"/>
      <c r="BZ5" s="27"/>
      <c r="CA5" s="27"/>
      <c r="CB5" s="27"/>
      <c r="CC5" s="27"/>
      <c r="CD5" s="27"/>
      <c r="CE5" s="27"/>
      <c r="CF5" s="27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2:98" ht="10.5" customHeight="1">
      <c r="B6" s="27"/>
      <c r="C6" s="27"/>
      <c r="D6" s="27"/>
      <c r="E6" s="8"/>
      <c r="F6" s="8"/>
      <c r="G6" s="8"/>
      <c r="H6" s="8"/>
      <c r="I6" s="8"/>
      <c r="J6" s="8"/>
      <c r="K6" s="8"/>
      <c r="L6" s="8"/>
      <c r="M6" s="27"/>
      <c r="N6" s="27"/>
      <c r="O6" s="29"/>
      <c r="P6" s="29"/>
      <c r="Q6" s="30"/>
      <c r="R6" s="30"/>
      <c r="S6" s="30"/>
      <c r="T6" s="30"/>
      <c r="U6" s="30"/>
      <c r="V6" s="29"/>
      <c r="W6" s="29"/>
      <c r="X6" s="29"/>
      <c r="Y6" s="29"/>
      <c r="Z6" s="32"/>
      <c r="AA6" s="29"/>
      <c r="AB6" s="29"/>
      <c r="AC6" s="30"/>
      <c r="AD6" s="30"/>
      <c r="AE6" s="30"/>
      <c r="AF6" s="30"/>
      <c r="AG6" s="104"/>
      <c r="AH6" s="105"/>
      <c r="AI6" s="105"/>
      <c r="AJ6" s="105"/>
      <c r="AK6" s="106"/>
      <c r="AL6" s="106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7"/>
      <c r="AX6" s="107"/>
      <c r="AY6" s="107"/>
      <c r="AZ6" s="107"/>
      <c r="BA6" s="10"/>
      <c r="BB6" s="10"/>
      <c r="BC6" s="10"/>
      <c r="BD6" s="10"/>
      <c r="BE6" s="10"/>
      <c r="BF6" s="105"/>
      <c r="BG6" s="105"/>
      <c r="BH6" s="105"/>
      <c r="BI6" s="106"/>
      <c r="BJ6" s="106"/>
      <c r="BK6" s="108"/>
      <c r="BL6" s="30"/>
      <c r="BM6" s="30"/>
      <c r="BN6" s="30"/>
      <c r="BO6" s="30"/>
      <c r="BP6" s="30"/>
      <c r="BQ6" s="3"/>
      <c r="BR6" s="29"/>
      <c r="BS6" s="29"/>
      <c r="BT6" s="29"/>
      <c r="BU6" s="29"/>
      <c r="BV6" s="29"/>
      <c r="BW6" s="30"/>
      <c r="BX6" s="30"/>
      <c r="BY6" s="30"/>
      <c r="BZ6" s="30"/>
      <c r="CA6" s="30"/>
      <c r="CB6" s="30"/>
      <c r="CC6" s="8"/>
      <c r="CD6" s="8"/>
      <c r="CE6" s="8"/>
      <c r="CF6" s="8"/>
      <c r="CG6" s="27"/>
      <c r="CH6" s="27"/>
      <c r="CI6" s="8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</row>
    <row r="7" spans="2:98" ht="10.5" customHeight="1">
      <c r="B7" s="27"/>
      <c r="C7" s="27"/>
      <c r="D7" s="27"/>
      <c r="E7" s="8"/>
      <c r="F7" s="8"/>
      <c r="G7" s="8"/>
      <c r="H7" s="69"/>
      <c r="I7" s="69"/>
      <c r="J7" s="8"/>
      <c r="K7" s="8"/>
      <c r="L7" s="8"/>
      <c r="M7" s="8"/>
      <c r="N7" s="122"/>
      <c r="O7" s="8"/>
      <c r="P7" s="8"/>
      <c r="Q7" s="8"/>
      <c r="R7" s="8"/>
      <c r="S7" s="8"/>
      <c r="T7" s="13"/>
      <c r="U7" s="13"/>
      <c r="V7" s="69"/>
      <c r="W7" s="69"/>
      <c r="X7" s="27"/>
      <c r="Y7" s="27"/>
      <c r="Z7" s="27"/>
      <c r="AA7" s="27"/>
      <c r="AB7" s="27"/>
      <c r="AC7" s="8"/>
      <c r="AD7" s="8"/>
      <c r="AE7" s="8"/>
      <c r="AF7" s="69"/>
      <c r="AG7" s="69"/>
      <c r="AH7" s="8"/>
      <c r="AI7" s="8"/>
      <c r="AJ7" s="8"/>
      <c r="AK7" s="8"/>
      <c r="AL7" s="160"/>
      <c r="AM7" s="8"/>
      <c r="AN7" s="8"/>
      <c r="AO7" s="8"/>
      <c r="AP7" s="8"/>
      <c r="AQ7" s="8"/>
      <c r="AR7" s="13"/>
      <c r="AS7" s="13"/>
      <c r="AT7" s="69"/>
      <c r="AU7" s="69"/>
      <c r="AV7" s="27"/>
      <c r="AW7" s="27"/>
      <c r="AX7" s="27"/>
      <c r="AY7" s="27"/>
      <c r="AZ7" s="27"/>
      <c r="BA7" s="8"/>
      <c r="BB7" s="8"/>
      <c r="BC7" s="8"/>
      <c r="BD7" s="69"/>
      <c r="BE7" s="157"/>
      <c r="BF7" s="8"/>
      <c r="BG7" s="8"/>
      <c r="BH7" s="8"/>
      <c r="BI7" s="8"/>
      <c r="BJ7" s="8"/>
      <c r="BK7" s="8"/>
      <c r="BL7" s="8"/>
      <c r="BM7" s="8"/>
      <c r="BN7" s="8"/>
      <c r="BO7" s="8"/>
      <c r="BP7" s="13"/>
      <c r="BQ7" s="13"/>
      <c r="BR7" s="8"/>
      <c r="BS7" s="8"/>
      <c r="BT7" s="27"/>
      <c r="BU7" s="27"/>
      <c r="BV7" s="27"/>
      <c r="BW7" s="8"/>
      <c r="BX7" s="8"/>
      <c r="BY7" s="8"/>
      <c r="BZ7" s="8"/>
      <c r="CA7" s="8"/>
      <c r="CB7" s="161"/>
      <c r="CC7" s="69"/>
      <c r="CD7" s="8"/>
      <c r="CE7" s="8"/>
      <c r="CF7" s="8"/>
      <c r="CG7" s="8"/>
      <c r="CH7" s="8"/>
      <c r="CI7" s="8"/>
      <c r="CJ7" s="8"/>
      <c r="CK7" s="8"/>
      <c r="CL7" s="8"/>
      <c r="CM7" s="8"/>
      <c r="CN7" s="13"/>
      <c r="CO7" s="13"/>
      <c r="CP7" s="8"/>
      <c r="CQ7" s="8"/>
      <c r="CR7" s="27"/>
      <c r="CS7" s="27"/>
      <c r="CT7" s="27"/>
    </row>
    <row r="8" spans="2:98" s="51" customFormat="1" ht="15" thickBot="1">
      <c r="B8" s="48"/>
      <c r="C8" s="48"/>
      <c r="D8" s="48"/>
      <c r="E8" s="49"/>
      <c r="F8" s="53"/>
      <c r="G8" s="49"/>
      <c r="H8" s="231">
        <v>0</v>
      </c>
      <c r="I8" s="231"/>
      <c r="J8" s="90"/>
      <c r="K8" s="90"/>
      <c r="L8" s="90"/>
      <c r="M8" s="90"/>
      <c r="N8" s="134"/>
      <c r="O8" s="49"/>
      <c r="P8" s="49"/>
      <c r="Q8" s="49"/>
      <c r="R8" s="49"/>
      <c r="S8" s="49"/>
      <c r="T8" s="336">
        <v>2</v>
      </c>
      <c r="U8" s="336"/>
      <c r="V8" s="69"/>
      <c r="W8" s="69"/>
      <c r="X8" s="48"/>
      <c r="Y8" s="48"/>
      <c r="Z8" s="48"/>
      <c r="AA8" s="48"/>
      <c r="AB8" s="48"/>
      <c r="AC8" s="49"/>
      <c r="AD8" s="49"/>
      <c r="AE8" s="49"/>
      <c r="AF8" s="231">
        <v>1</v>
      </c>
      <c r="AG8" s="231"/>
      <c r="AH8" s="49"/>
      <c r="AI8" s="49"/>
      <c r="AJ8" s="49"/>
      <c r="AK8" s="49"/>
      <c r="AL8" s="126"/>
      <c r="AM8" s="90"/>
      <c r="AN8" s="90"/>
      <c r="AO8" s="90"/>
      <c r="AP8" s="90"/>
      <c r="AQ8" s="336">
        <v>0</v>
      </c>
      <c r="AR8" s="336"/>
      <c r="AS8" s="50"/>
      <c r="AT8" s="69"/>
      <c r="AU8" s="69"/>
      <c r="AV8" s="48"/>
      <c r="AW8" s="48"/>
      <c r="AX8" s="48"/>
      <c r="AY8" s="336">
        <v>0</v>
      </c>
      <c r="AZ8" s="336"/>
      <c r="BA8" s="49"/>
      <c r="BB8" s="49"/>
      <c r="BC8" s="49"/>
      <c r="BD8" s="69"/>
      <c r="BE8" s="158"/>
      <c r="BF8" s="90"/>
      <c r="BG8" s="90"/>
      <c r="BH8" s="90"/>
      <c r="BI8" s="90"/>
      <c r="BJ8" s="336">
        <v>0</v>
      </c>
      <c r="BK8" s="336"/>
      <c r="BL8" s="49"/>
      <c r="BM8" s="49"/>
      <c r="BN8" s="49"/>
      <c r="BO8" s="49"/>
      <c r="BP8" s="50"/>
      <c r="BQ8" s="50"/>
      <c r="BR8" s="78"/>
      <c r="BS8" s="78"/>
      <c r="BT8" s="48"/>
      <c r="BU8" s="48"/>
      <c r="BV8" s="336">
        <v>0</v>
      </c>
      <c r="BW8" s="336"/>
      <c r="BX8" s="90"/>
      <c r="BY8" s="90"/>
      <c r="BZ8" s="90"/>
      <c r="CA8" s="90"/>
      <c r="CB8" s="162"/>
      <c r="CC8" s="69"/>
      <c r="CD8" s="49"/>
      <c r="CE8" s="49"/>
      <c r="CF8" s="49"/>
      <c r="CG8" s="49"/>
      <c r="CH8" s="336">
        <v>1</v>
      </c>
      <c r="CI8" s="336"/>
      <c r="CJ8" s="49"/>
      <c r="CK8" s="49"/>
      <c r="CL8" s="49"/>
      <c r="CM8" s="49"/>
      <c r="CN8" s="50"/>
      <c r="CO8" s="50"/>
      <c r="CP8" s="78"/>
      <c r="CQ8" s="78"/>
      <c r="CR8" s="48"/>
      <c r="CS8" s="48"/>
      <c r="CT8" s="48"/>
    </row>
    <row r="9" spans="2:98" s="51" customFormat="1" ht="10.5" customHeight="1" thickTop="1">
      <c r="B9" s="48"/>
      <c r="C9" s="48"/>
      <c r="D9" s="48"/>
      <c r="E9" s="78"/>
      <c r="F9" s="78"/>
      <c r="G9" s="49"/>
      <c r="H9" s="121"/>
      <c r="I9" s="142"/>
      <c r="J9" s="49"/>
      <c r="K9" s="78"/>
      <c r="L9" s="78"/>
      <c r="M9" s="49"/>
      <c r="N9" s="49"/>
      <c r="O9" s="125"/>
      <c r="P9" s="125"/>
      <c r="Q9" s="125"/>
      <c r="R9" s="125"/>
      <c r="S9" s="156"/>
      <c r="T9" s="159"/>
      <c r="U9" s="52"/>
      <c r="V9" s="49"/>
      <c r="W9" s="49"/>
      <c r="X9" s="50"/>
      <c r="Y9" s="50"/>
      <c r="Z9" s="48"/>
      <c r="AA9" s="48"/>
      <c r="AB9" s="78"/>
      <c r="AC9" s="78"/>
      <c r="AD9" s="78"/>
      <c r="AE9" s="49"/>
      <c r="AF9" s="121"/>
      <c r="AG9" s="123"/>
      <c r="AH9" s="125"/>
      <c r="AI9" s="156"/>
      <c r="AJ9" s="156"/>
      <c r="AK9" s="125"/>
      <c r="AL9" s="125"/>
      <c r="AM9" s="49"/>
      <c r="AN9" s="49"/>
      <c r="AO9" s="49"/>
      <c r="AP9" s="49"/>
      <c r="AQ9" s="132"/>
      <c r="AR9" s="78"/>
      <c r="AS9" s="52"/>
      <c r="AT9" s="49"/>
      <c r="AU9" s="49"/>
      <c r="AV9" s="50"/>
      <c r="AW9" s="50"/>
      <c r="AX9" s="48"/>
      <c r="AY9" s="137"/>
      <c r="AZ9" s="155"/>
      <c r="BA9" s="156"/>
      <c r="BB9" s="156"/>
      <c r="BC9" s="164" t="s">
        <v>354</v>
      </c>
      <c r="BD9" s="125"/>
      <c r="BE9" s="125"/>
      <c r="BF9" s="93"/>
      <c r="BG9" s="92"/>
      <c r="BH9" s="92"/>
      <c r="BI9" s="94"/>
      <c r="BJ9" s="129"/>
      <c r="BK9" s="49"/>
      <c r="BL9" s="49"/>
      <c r="BM9" s="49"/>
      <c r="BN9" s="49"/>
      <c r="BO9" s="78"/>
      <c r="BP9" s="78"/>
      <c r="BQ9" s="52"/>
      <c r="BR9" s="49"/>
      <c r="BS9" s="49"/>
      <c r="BT9" s="50"/>
      <c r="BU9" s="78"/>
      <c r="BV9" s="131"/>
      <c r="BW9" s="142"/>
      <c r="BX9" s="49"/>
      <c r="BY9" s="78"/>
      <c r="BZ9" s="78"/>
      <c r="CA9" s="49"/>
      <c r="CB9" s="49"/>
      <c r="CC9" s="125"/>
      <c r="CD9" s="125"/>
      <c r="CE9" s="156"/>
      <c r="CF9" s="156"/>
      <c r="CG9" s="125"/>
      <c r="CH9" s="163"/>
      <c r="CI9" s="49"/>
      <c r="CJ9" s="49"/>
      <c r="CK9" s="49"/>
      <c r="CL9" s="49"/>
      <c r="CM9" s="78"/>
      <c r="CN9" s="78"/>
      <c r="CO9" s="52"/>
      <c r="CP9" s="49"/>
      <c r="CQ9" s="49"/>
      <c r="CR9" s="50"/>
      <c r="CS9" s="78"/>
      <c r="CT9" s="78"/>
    </row>
    <row r="10" spans="2:98" s="51" customFormat="1" ht="15" thickBot="1">
      <c r="B10" s="48"/>
      <c r="C10" s="48"/>
      <c r="D10" s="48"/>
      <c r="E10" s="336">
        <v>0</v>
      </c>
      <c r="F10" s="336"/>
      <c r="G10" s="49"/>
      <c r="H10" s="126"/>
      <c r="I10" s="90"/>
      <c r="J10" s="90"/>
      <c r="K10" s="336">
        <v>0</v>
      </c>
      <c r="L10" s="336"/>
      <c r="M10" s="49"/>
      <c r="N10" s="49"/>
      <c r="O10" s="49"/>
      <c r="P10" s="49"/>
      <c r="Q10" s="336">
        <v>1</v>
      </c>
      <c r="R10" s="336"/>
      <c r="S10" s="78"/>
      <c r="T10" s="133"/>
      <c r="U10" s="60"/>
      <c r="V10" s="90"/>
      <c r="W10" s="336">
        <v>0</v>
      </c>
      <c r="X10" s="336"/>
      <c r="Y10" s="78"/>
      <c r="Z10" s="78"/>
      <c r="AA10" s="48"/>
      <c r="AB10" s="78"/>
      <c r="AC10" s="336">
        <v>1</v>
      </c>
      <c r="AD10" s="336"/>
      <c r="AE10" s="49"/>
      <c r="AF10" s="126"/>
      <c r="AG10" s="90"/>
      <c r="AH10" s="90"/>
      <c r="AI10" s="336">
        <v>0</v>
      </c>
      <c r="AJ10" s="336"/>
      <c r="AK10" s="49"/>
      <c r="AL10" s="49"/>
      <c r="AM10" s="49"/>
      <c r="AN10" s="49"/>
      <c r="AO10" s="49"/>
      <c r="AP10" s="49"/>
      <c r="AQ10" s="131"/>
      <c r="AR10" s="78"/>
      <c r="AS10" s="52"/>
      <c r="AT10" s="49"/>
      <c r="AU10" s="49"/>
      <c r="AV10" s="50"/>
      <c r="AW10" s="78"/>
      <c r="AX10" s="85"/>
      <c r="AY10" s="137"/>
      <c r="AZ10" s="48"/>
      <c r="BA10" s="78"/>
      <c r="BB10" s="78"/>
      <c r="BC10" s="49"/>
      <c r="BD10" s="49"/>
      <c r="BE10" s="49"/>
      <c r="BF10" s="49"/>
      <c r="BG10" s="336">
        <v>1</v>
      </c>
      <c r="BH10" s="336"/>
      <c r="BI10" s="90"/>
      <c r="BJ10" s="134"/>
      <c r="BK10" s="140"/>
      <c r="BL10" s="139"/>
      <c r="BM10" s="336">
        <v>8</v>
      </c>
      <c r="BN10" s="336"/>
      <c r="BO10" s="78"/>
      <c r="BP10" s="78"/>
      <c r="BQ10" s="52"/>
      <c r="BR10" s="49"/>
      <c r="BS10" s="336">
        <v>3</v>
      </c>
      <c r="BT10" s="336"/>
      <c r="BU10" s="138"/>
      <c r="BV10" s="133"/>
      <c r="BW10" s="90"/>
      <c r="BX10" s="90"/>
      <c r="BY10" s="336">
        <v>0</v>
      </c>
      <c r="BZ10" s="336"/>
      <c r="CA10" s="49"/>
      <c r="CB10" s="49"/>
      <c r="CC10" s="49"/>
      <c r="CD10" s="49"/>
      <c r="CE10" s="336">
        <v>1</v>
      </c>
      <c r="CF10" s="336"/>
      <c r="CG10" s="90"/>
      <c r="CH10" s="134"/>
      <c r="CI10" s="140"/>
      <c r="CJ10" s="139"/>
      <c r="CK10" s="336">
        <v>2</v>
      </c>
      <c r="CL10" s="336"/>
      <c r="CM10" s="78"/>
      <c r="CN10" s="78"/>
      <c r="CO10" s="52"/>
      <c r="CP10" s="49"/>
      <c r="CQ10" s="49"/>
      <c r="CR10" s="50"/>
      <c r="CS10" s="78"/>
      <c r="CT10" s="78"/>
    </row>
    <row r="11" spans="4:98" s="51" customFormat="1" ht="15" thickTop="1">
      <c r="D11" s="49"/>
      <c r="E11" s="121"/>
      <c r="F11" s="123"/>
      <c r="G11" s="124" t="s">
        <v>350</v>
      </c>
      <c r="H11" s="125"/>
      <c r="I11" s="52"/>
      <c r="J11" s="52"/>
      <c r="K11" s="129"/>
      <c r="L11" s="49"/>
      <c r="M11" s="78"/>
      <c r="N11" s="78"/>
      <c r="O11" s="50"/>
      <c r="P11" s="50"/>
      <c r="Q11" s="130"/>
      <c r="R11" s="123"/>
      <c r="S11" s="125"/>
      <c r="T11" s="125"/>
      <c r="U11" s="49"/>
      <c r="V11" s="49"/>
      <c r="W11" s="129"/>
      <c r="X11" s="49"/>
      <c r="Y11" s="49"/>
      <c r="Z11" s="49"/>
      <c r="AA11" s="49"/>
      <c r="AB11" s="49"/>
      <c r="AC11" s="121"/>
      <c r="AD11" s="123"/>
      <c r="AE11" s="125"/>
      <c r="AF11" s="125"/>
      <c r="AG11" s="78"/>
      <c r="AH11" s="78"/>
      <c r="AI11" s="129"/>
      <c r="AJ11" s="49"/>
      <c r="AK11" s="78"/>
      <c r="AL11" s="78"/>
      <c r="AM11" s="50"/>
      <c r="AN11" s="50"/>
      <c r="AO11" s="50"/>
      <c r="AP11" s="49"/>
      <c r="AQ11" s="121"/>
      <c r="AR11" s="49"/>
      <c r="AS11" s="49"/>
      <c r="AT11" s="49"/>
      <c r="AU11" s="49"/>
      <c r="AV11" s="49"/>
      <c r="AW11" s="49"/>
      <c r="AX11" s="49"/>
      <c r="AY11" s="121"/>
      <c r="AZ11" s="49"/>
      <c r="BA11" s="49"/>
      <c r="BB11" s="49"/>
      <c r="BC11" s="84"/>
      <c r="BD11" s="49"/>
      <c r="BE11" s="52"/>
      <c r="BF11" s="52"/>
      <c r="BG11" s="121"/>
      <c r="BH11" s="142"/>
      <c r="BI11" s="78"/>
      <c r="BJ11" s="78"/>
      <c r="BK11" s="50"/>
      <c r="BL11" s="50"/>
      <c r="BM11" s="141"/>
      <c r="BN11" s="49"/>
      <c r="BO11" s="49"/>
      <c r="BP11" s="49"/>
      <c r="BQ11" s="49"/>
      <c r="BR11" s="49"/>
      <c r="BS11" s="121"/>
      <c r="BT11" s="123"/>
      <c r="BU11" s="49"/>
      <c r="BV11" s="49"/>
      <c r="BW11" s="49"/>
      <c r="BX11" s="49"/>
      <c r="BY11" s="91"/>
      <c r="BZ11" s="49"/>
      <c r="CA11" s="49"/>
      <c r="CB11" s="49"/>
      <c r="CC11" s="78"/>
      <c r="CD11" s="78"/>
      <c r="CE11" s="121"/>
      <c r="CF11" s="142"/>
      <c r="CG11" s="78"/>
      <c r="CH11" s="78"/>
      <c r="CI11" s="50"/>
      <c r="CJ11" s="50"/>
      <c r="CK11" s="141"/>
      <c r="CL11" s="49"/>
      <c r="CM11" s="49"/>
      <c r="CN11" s="49"/>
      <c r="CO11" s="49"/>
      <c r="CP11" s="49"/>
      <c r="CQ11" s="49"/>
      <c r="CR11" s="49"/>
      <c r="CS11" s="49"/>
      <c r="CT11" s="49"/>
    </row>
    <row r="12" spans="4:98" s="51" customFormat="1" ht="15" thickBot="1">
      <c r="D12" s="49"/>
      <c r="E12" s="121"/>
      <c r="F12" s="49"/>
      <c r="G12" s="49"/>
      <c r="H12" s="53"/>
      <c r="I12" s="336">
        <v>1</v>
      </c>
      <c r="J12" s="336"/>
      <c r="K12" s="126"/>
      <c r="L12" s="49"/>
      <c r="M12" s="336">
        <v>1</v>
      </c>
      <c r="N12" s="336"/>
      <c r="O12" s="50"/>
      <c r="P12" s="78"/>
      <c r="Q12" s="131"/>
      <c r="R12" s="78"/>
      <c r="S12" s="49"/>
      <c r="T12" s="49"/>
      <c r="U12" s="336">
        <v>0</v>
      </c>
      <c r="V12" s="336"/>
      <c r="W12" s="134"/>
      <c r="X12" s="49"/>
      <c r="Y12" s="336">
        <v>1</v>
      </c>
      <c r="Z12" s="336"/>
      <c r="AA12" s="49"/>
      <c r="AB12" s="49"/>
      <c r="AC12" s="121"/>
      <c r="AD12" s="49"/>
      <c r="AE12" s="49"/>
      <c r="AF12" s="53"/>
      <c r="AG12" s="336">
        <v>5</v>
      </c>
      <c r="AH12" s="336"/>
      <c r="AI12" s="126"/>
      <c r="AJ12" s="90"/>
      <c r="AK12" s="336">
        <v>0</v>
      </c>
      <c r="AL12" s="336"/>
      <c r="AM12" s="50"/>
      <c r="AN12" s="78"/>
      <c r="AO12" s="336">
        <v>0</v>
      </c>
      <c r="AP12" s="336"/>
      <c r="AQ12" s="134"/>
      <c r="AR12" s="49"/>
      <c r="AS12" s="336">
        <v>3</v>
      </c>
      <c r="AT12" s="336"/>
      <c r="AU12" s="49"/>
      <c r="AV12" s="49"/>
      <c r="AW12" s="336">
        <v>1</v>
      </c>
      <c r="AX12" s="336"/>
      <c r="AY12" s="134"/>
      <c r="AZ12" s="49"/>
      <c r="BA12" s="336">
        <v>1</v>
      </c>
      <c r="BB12" s="336"/>
      <c r="BC12" s="49"/>
      <c r="BD12" s="53"/>
      <c r="BE12" s="336">
        <v>3</v>
      </c>
      <c r="BF12" s="336"/>
      <c r="BG12" s="126"/>
      <c r="BH12" s="90"/>
      <c r="BI12" s="336">
        <v>1</v>
      </c>
      <c r="BJ12" s="336"/>
      <c r="BK12" s="50"/>
      <c r="BL12" s="78"/>
      <c r="BM12" s="131"/>
      <c r="BN12" s="78"/>
      <c r="BO12" s="49"/>
      <c r="BP12" s="49"/>
      <c r="BQ12" s="336">
        <v>2</v>
      </c>
      <c r="BR12" s="336"/>
      <c r="BS12" s="126"/>
      <c r="BT12" s="90"/>
      <c r="BU12" s="336">
        <v>0</v>
      </c>
      <c r="BV12" s="336"/>
      <c r="BW12" s="49"/>
      <c r="BX12" s="49"/>
      <c r="BY12" s="89"/>
      <c r="BZ12" s="49"/>
      <c r="CA12" s="49"/>
      <c r="CB12" s="53"/>
      <c r="CC12" s="336">
        <v>0</v>
      </c>
      <c r="CD12" s="336"/>
      <c r="CE12" s="134"/>
      <c r="CF12" s="140"/>
      <c r="CG12" s="336">
        <v>5</v>
      </c>
      <c r="CH12" s="336"/>
      <c r="CI12" s="50"/>
      <c r="CJ12" s="50"/>
      <c r="CK12" s="131"/>
      <c r="CL12" s="78"/>
      <c r="CM12" s="49"/>
      <c r="CN12" s="49"/>
      <c r="CO12" s="78"/>
      <c r="CP12" s="78"/>
      <c r="CQ12" s="49"/>
      <c r="CR12" s="49"/>
      <c r="CS12" s="49"/>
      <c r="CT12" s="49"/>
    </row>
    <row r="13" spans="4:98" ht="14.25" thickTop="1">
      <c r="D13" s="8"/>
      <c r="E13" s="122"/>
      <c r="F13" s="8"/>
      <c r="G13" s="8"/>
      <c r="H13" s="8"/>
      <c r="I13" s="122"/>
      <c r="J13" s="127"/>
      <c r="K13" s="128" t="s">
        <v>351</v>
      </c>
      <c r="L13" s="5"/>
      <c r="M13" s="6"/>
      <c r="N13" s="8"/>
      <c r="O13" s="8"/>
      <c r="P13" s="8"/>
      <c r="Q13" s="122"/>
      <c r="R13" s="8"/>
      <c r="S13" s="8"/>
      <c r="T13" s="8"/>
      <c r="U13" s="12"/>
      <c r="V13" s="4"/>
      <c r="W13" s="8"/>
      <c r="X13" s="128"/>
      <c r="Y13" s="135"/>
      <c r="Z13" s="8"/>
      <c r="AA13" s="8"/>
      <c r="AB13" s="8"/>
      <c r="AC13" s="122"/>
      <c r="AD13" s="8"/>
      <c r="AE13" s="8"/>
      <c r="AF13" s="8"/>
      <c r="AG13" s="122"/>
      <c r="AH13" s="111"/>
      <c r="AI13" s="112"/>
      <c r="AJ13" s="17"/>
      <c r="AK13" s="18"/>
      <c r="AL13" s="8"/>
      <c r="AM13" s="8"/>
      <c r="AN13" s="8"/>
      <c r="AO13" s="12"/>
      <c r="AP13" s="4"/>
      <c r="AQ13" s="8"/>
      <c r="AR13" s="128"/>
      <c r="AS13" s="135"/>
      <c r="AT13" s="8"/>
      <c r="AU13" s="8"/>
      <c r="AV13" s="8"/>
      <c r="AW13" s="12"/>
      <c r="AX13" s="136"/>
      <c r="AY13" s="8" t="s">
        <v>351</v>
      </c>
      <c r="AZ13" s="128"/>
      <c r="BA13" s="135"/>
      <c r="BB13" s="8"/>
      <c r="BC13" s="8"/>
      <c r="BD13" s="8"/>
      <c r="BE13" s="122"/>
      <c r="BF13" s="127"/>
      <c r="BG13" s="8"/>
      <c r="BH13" s="8"/>
      <c r="BI13" s="6"/>
      <c r="BJ13" s="8"/>
      <c r="BK13" s="8"/>
      <c r="BL13" s="8"/>
      <c r="BM13" s="122"/>
      <c r="BN13" s="8"/>
      <c r="BO13" s="8"/>
      <c r="BP13" s="8"/>
      <c r="BQ13" s="122"/>
      <c r="BR13" s="127"/>
      <c r="BS13" s="8"/>
      <c r="BT13" s="8"/>
      <c r="BU13" s="6"/>
      <c r="BV13" s="8"/>
      <c r="BW13" s="8"/>
      <c r="BX13" s="8"/>
      <c r="BY13" s="12"/>
      <c r="BZ13" s="8"/>
      <c r="CA13" s="8"/>
      <c r="CB13" s="8"/>
      <c r="CC13" s="12"/>
      <c r="CD13" s="4"/>
      <c r="CE13" s="8"/>
      <c r="CF13" s="8"/>
      <c r="CG13" s="135"/>
      <c r="CH13" s="8"/>
      <c r="CI13" s="8"/>
      <c r="CJ13" s="8"/>
      <c r="CK13" s="122"/>
      <c r="CL13" s="8"/>
      <c r="CM13" s="8"/>
      <c r="CN13" s="8"/>
      <c r="CO13" s="8"/>
      <c r="CP13" s="8"/>
      <c r="CQ13" s="8"/>
      <c r="CR13" s="8"/>
      <c r="CS13" s="8"/>
      <c r="CT13" s="8"/>
    </row>
    <row r="14" spans="4:98" ht="13.5">
      <c r="D14" s="8"/>
      <c r="E14" s="122"/>
      <c r="F14" s="8"/>
      <c r="G14" s="8"/>
      <c r="H14" s="8"/>
      <c r="I14" s="122"/>
      <c r="J14" s="8" t="s">
        <v>352</v>
      </c>
      <c r="K14" s="8"/>
      <c r="L14" s="8"/>
      <c r="M14" s="12"/>
      <c r="N14" s="8"/>
      <c r="O14" s="8"/>
      <c r="P14" s="8"/>
      <c r="Q14" s="122"/>
      <c r="R14" s="8"/>
      <c r="S14" s="8"/>
      <c r="T14" s="8"/>
      <c r="U14" s="12"/>
      <c r="V14" s="8"/>
      <c r="W14" s="8"/>
      <c r="X14" s="8"/>
      <c r="Y14" s="122"/>
      <c r="Z14" s="8"/>
      <c r="AA14" s="8"/>
      <c r="AB14" s="8"/>
      <c r="AC14" s="122"/>
      <c r="AD14" s="8"/>
      <c r="AE14" s="8"/>
      <c r="AF14" s="8"/>
      <c r="AG14" s="122"/>
      <c r="AH14" s="67"/>
      <c r="AI14" s="67"/>
      <c r="AJ14" s="67"/>
      <c r="AK14" s="88"/>
      <c r="AL14" s="8"/>
      <c r="AM14" s="8"/>
      <c r="AN14" s="8"/>
      <c r="AO14" s="12"/>
      <c r="AP14" s="8"/>
      <c r="AQ14" s="8"/>
      <c r="AR14" s="8"/>
      <c r="AS14" s="122"/>
      <c r="AT14" s="8"/>
      <c r="AU14" s="8"/>
      <c r="AV14" s="8"/>
      <c r="AW14" s="12"/>
      <c r="AX14" s="8" t="s">
        <v>353</v>
      </c>
      <c r="AY14" s="8"/>
      <c r="AZ14" s="8"/>
      <c r="BA14" s="122"/>
      <c r="BB14" s="8"/>
      <c r="BC14" s="8"/>
      <c r="BD14" s="8"/>
      <c r="BE14" s="122"/>
      <c r="BF14" s="8"/>
      <c r="BG14" s="8"/>
      <c r="BH14" s="8"/>
      <c r="BI14" s="12"/>
      <c r="BJ14" s="8"/>
      <c r="BK14" s="8"/>
      <c r="BL14" s="8"/>
      <c r="BM14" s="122"/>
      <c r="BN14" s="8"/>
      <c r="BO14" s="8"/>
      <c r="BP14" s="8"/>
      <c r="BQ14" s="122"/>
      <c r="BR14" s="8"/>
      <c r="BS14" s="8"/>
      <c r="BT14" s="8"/>
      <c r="BU14" s="12"/>
      <c r="BV14" s="8"/>
      <c r="BW14" s="8"/>
      <c r="BX14" s="8"/>
      <c r="BY14" s="12"/>
      <c r="BZ14" s="8"/>
      <c r="CA14" s="8"/>
      <c r="CB14" s="8"/>
      <c r="CC14" s="12"/>
      <c r="CD14" s="8"/>
      <c r="CE14" s="8"/>
      <c r="CF14" s="8"/>
      <c r="CG14" s="122"/>
      <c r="CH14" s="8"/>
      <c r="CI14" s="8"/>
      <c r="CJ14" s="8"/>
      <c r="CK14" s="122"/>
      <c r="CL14" s="8"/>
      <c r="CM14" s="8"/>
      <c r="CN14" s="8"/>
      <c r="CO14" s="8"/>
      <c r="CP14" s="8"/>
      <c r="CQ14" s="8"/>
      <c r="CR14" s="8"/>
      <c r="CS14" s="8"/>
      <c r="CT14" s="8"/>
    </row>
    <row r="15" spans="5:98" ht="13.5" customHeight="1">
      <c r="E15" s="337" t="s">
        <v>68</v>
      </c>
      <c r="F15" s="338"/>
      <c r="I15" s="337" t="s">
        <v>76</v>
      </c>
      <c r="J15" s="338"/>
      <c r="M15" s="337" t="s">
        <v>84</v>
      </c>
      <c r="N15" s="338"/>
      <c r="Q15" s="337" t="s">
        <v>72</v>
      </c>
      <c r="R15" s="338"/>
      <c r="U15" s="337" t="s">
        <v>78</v>
      </c>
      <c r="V15" s="338"/>
      <c r="Y15" s="337" t="s">
        <v>86</v>
      </c>
      <c r="Z15" s="338"/>
      <c r="AC15" s="337" t="s">
        <v>70</v>
      </c>
      <c r="AD15" s="338"/>
      <c r="AG15" s="337" t="s">
        <v>80</v>
      </c>
      <c r="AH15" s="338"/>
      <c r="AK15" s="337" t="s">
        <v>88</v>
      </c>
      <c r="AL15" s="338"/>
      <c r="AO15" s="337" t="s">
        <v>74</v>
      </c>
      <c r="AP15" s="338"/>
      <c r="AS15" s="337" t="s">
        <v>82</v>
      </c>
      <c r="AT15" s="338"/>
      <c r="AW15" s="337" t="s">
        <v>81</v>
      </c>
      <c r="AX15" s="338"/>
      <c r="BA15" s="337" t="s">
        <v>73</v>
      </c>
      <c r="BB15" s="338"/>
      <c r="BE15" s="337" t="s">
        <v>87</v>
      </c>
      <c r="BF15" s="338"/>
      <c r="BI15" s="337" t="s">
        <v>79</v>
      </c>
      <c r="BJ15" s="338"/>
      <c r="BM15" s="337" t="s">
        <v>69</v>
      </c>
      <c r="BN15" s="338"/>
      <c r="BQ15" s="337" t="s">
        <v>85</v>
      </c>
      <c r="BR15" s="338"/>
      <c r="BU15" s="337" t="s">
        <v>77</v>
      </c>
      <c r="BV15" s="338"/>
      <c r="BY15" s="337" t="s">
        <v>71</v>
      </c>
      <c r="BZ15" s="338"/>
      <c r="CC15" s="337" t="s">
        <v>83</v>
      </c>
      <c r="CD15" s="338"/>
      <c r="CG15" s="337" t="s">
        <v>75</v>
      </c>
      <c r="CH15" s="338"/>
      <c r="CK15" s="337" t="s">
        <v>67</v>
      </c>
      <c r="CL15" s="338"/>
      <c r="CN15" s="8"/>
      <c r="CO15" s="86"/>
      <c r="CP15" s="87"/>
      <c r="CQ15" s="8"/>
      <c r="CR15" s="8"/>
      <c r="CS15" s="86"/>
      <c r="CT15" s="87"/>
    </row>
    <row r="16" spans="5:98" ht="13.5">
      <c r="E16" s="338"/>
      <c r="F16" s="338"/>
      <c r="I16" s="338"/>
      <c r="J16" s="338"/>
      <c r="M16" s="338"/>
      <c r="N16" s="338"/>
      <c r="Q16" s="338"/>
      <c r="R16" s="338"/>
      <c r="U16" s="338"/>
      <c r="V16" s="338"/>
      <c r="Y16" s="338"/>
      <c r="Z16" s="338"/>
      <c r="AC16" s="338"/>
      <c r="AD16" s="338"/>
      <c r="AG16" s="338"/>
      <c r="AH16" s="338"/>
      <c r="AK16" s="338"/>
      <c r="AL16" s="338"/>
      <c r="AO16" s="338"/>
      <c r="AP16" s="338"/>
      <c r="AS16" s="338"/>
      <c r="AT16" s="338"/>
      <c r="AW16" s="338"/>
      <c r="AX16" s="338"/>
      <c r="BA16" s="338"/>
      <c r="BB16" s="338"/>
      <c r="BE16" s="338"/>
      <c r="BF16" s="338"/>
      <c r="BI16" s="338"/>
      <c r="BJ16" s="338"/>
      <c r="BM16" s="338"/>
      <c r="BN16" s="338"/>
      <c r="BQ16" s="338"/>
      <c r="BR16" s="338"/>
      <c r="BU16" s="338"/>
      <c r="BV16" s="338"/>
      <c r="BY16" s="338"/>
      <c r="BZ16" s="338"/>
      <c r="CC16" s="338"/>
      <c r="CD16" s="338"/>
      <c r="CG16" s="338"/>
      <c r="CH16" s="338"/>
      <c r="CK16" s="338"/>
      <c r="CL16" s="338"/>
      <c r="CN16" s="8"/>
      <c r="CO16" s="87"/>
      <c r="CP16" s="87"/>
      <c r="CQ16" s="8"/>
      <c r="CR16" s="8"/>
      <c r="CS16" s="87"/>
      <c r="CT16" s="87"/>
    </row>
    <row r="17" spans="5:98" ht="13.5">
      <c r="E17" s="338"/>
      <c r="F17" s="338"/>
      <c r="I17" s="338"/>
      <c r="J17" s="338"/>
      <c r="M17" s="338"/>
      <c r="N17" s="338"/>
      <c r="Q17" s="338"/>
      <c r="R17" s="338"/>
      <c r="U17" s="338"/>
      <c r="V17" s="338"/>
      <c r="Y17" s="338"/>
      <c r="Z17" s="338"/>
      <c r="AC17" s="338"/>
      <c r="AD17" s="338"/>
      <c r="AG17" s="338"/>
      <c r="AH17" s="338"/>
      <c r="AK17" s="338"/>
      <c r="AL17" s="338"/>
      <c r="AO17" s="338"/>
      <c r="AP17" s="338"/>
      <c r="AS17" s="338"/>
      <c r="AT17" s="338"/>
      <c r="AW17" s="338"/>
      <c r="AX17" s="338"/>
      <c r="BA17" s="338"/>
      <c r="BB17" s="338"/>
      <c r="BE17" s="338"/>
      <c r="BF17" s="338"/>
      <c r="BI17" s="338"/>
      <c r="BJ17" s="338"/>
      <c r="BM17" s="338"/>
      <c r="BN17" s="338"/>
      <c r="BQ17" s="338"/>
      <c r="BR17" s="338"/>
      <c r="BU17" s="338"/>
      <c r="BV17" s="338"/>
      <c r="BY17" s="338"/>
      <c r="BZ17" s="338"/>
      <c r="CC17" s="338"/>
      <c r="CD17" s="338"/>
      <c r="CG17" s="338"/>
      <c r="CH17" s="338"/>
      <c r="CK17" s="338"/>
      <c r="CL17" s="338"/>
      <c r="CN17" s="8"/>
      <c r="CO17" s="87"/>
      <c r="CP17" s="87"/>
      <c r="CQ17" s="8"/>
      <c r="CR17" s="8"/>
      <c r="CS17" s="87"/>
      <c r="CT17" s="87"/>
    </row>
    <row r="18" spans="5:98" ht="13.5">
      <c r="E18" s="338"/>
      <c r="F18" s="338"/>
      <c r="I18" s="338"/>
      <c r="J18" s="338"/>
      <c r="M18" s="338"/>
      <c r="N18" s="338"/>
      <c r="Q18" s="338"/>
      <c r="R18" s="338"/>
      <c r="U18" s="338"/>
      <c r="V18" s="338"/>
      <c r="Y18" s="338"/>
      <c r="Z18" s="338"/>
      <c r="AC18" s="338"/>
      <c r="AD18" s="338"/>
      <c r="AG18" s="338"/>
      <c r="AH18" s="338"/>
      <c r="AK18" s="338"/>
      <c r="AL18" s="338"/>
      <c r="AO18" s="338"/>
      <c r="AP18" s="338"/>
      <c r="AS18" s="338"/>
      <c r="AT18" s="338"/>
      <c r="AW18" s="338"/>
      <c r="AX18" s="338"/>
      <c r="BA18" s="338"/>
      <c r="BB18" s="338"/>
      <c r="BE18" s="338"/>
      <c r="BF18" s="338"/>
      <c r="BI18" s="338"/>
      <c r="BJ18" s="338"/>
      <c r="BM18" s="338"/>
      <c r="BN18" s="338"/>
      <c r="BQ18" s="338"/>
      <c r="BR18" s="338"/>
      <c r="BU18" s="338"/>
      <c r="BV18" s="338"/>
      <c r="BY18" s="338"/>
      <c r="BZ18" s="338"/>
      <c r="CC18" s="338"/>
      <c r="CD18" s="338"/>
      <c r="CG18" s="338"/>
      <c r="CH18" s="338"/>
      <c r="CK18" s="338"/>
      <c r="CL18" s="338"/>
      <c r="CN18" s="8"/>
      <c r="CO18" s="87"/>
      <c r="CP18" s="87"/>
      <c r="CQ18" s="8"/>
      <c r="CR18" s="8"/>
      <c r="CS18" s="87"/>
      <c r="CT18" s="87"/>
    </row>
    <row r="19" spans="5:98" ht="13.5">
      <c r="E19" s="339"/>
      <c r="F19" s="339"/>
      <c r="I19" s="339"/>
      <c r="J19" s="339"/>
      <c r="M19" s="339"/>
      <c r="N19" s="339"/>
      <c r="Q19" s="339"/>
      <c r="R19" s="339"/>
      <c r="U19" s="339"/>
      <c r="V19" s="339"/>
      <c r="Y19" s="339"/>
      <c r="Z19" s="339"/>
      <c r="AC19" s="339"/>
      <c r="AD19" s="339"/>
      <c r="AG19" s="339"/>
      <c r="AH19" s="339"/>
      <c r="AK19" s="339"/>
      <c r="AL19" s="339"/>
      <c r="AO19" s="339"/>
      <c r="AP19" s="339"/>
      <c r="AS19" s="339"/>
      <c r="AT19" s="339"/>
      <c r="AW19" s="339"/>
      <c r="AX19" s="339"/>
      <c r="BA19" s="339"/>
      <c r="BB19" s="339"/>
      <c r="BE19" s="339"/>
      <c r="BF19" s="339"/>
      <c r="BI19" s="339"/>
      <c r="BJ19" s="339"/>
      <c r="BM19" s="339"/>
      <c r="BN19" s="339"/>
      <c r="BQ19" s="339"/>
      <c r="BR19" s="339"/>
      <c r="BU19" s="339"/>
      <c r="BV19" s="339"/>
      <c r="BY19" s="339"/>
      <c r="BZ19" s="339"/>
      <c r="CC19" s="339"/>
      <c r="CD19" s="339"/>
      <c r="CG19" s="339"/>
      <c r="CH19" s="339"/>
      <c r="CK19" s="339"/>
      <c r="CL19" s="339"/>
      <c r="CN19" s="8"/>
      <c r="CO19" s="87"/>
      <c r="CP19" s="87"/>
      <c r="CQ19" s="8"/>
      <c r="CR19" s="8"/>
      <c r="CS19" s="87"/>
      <c r="CT19" s="87"/>
    </row>
    <row r="20" spans="5:98" ht="13.5">
      <c r="E20" s="262" t="s">
        <v>306</v>
      </c>
      <c r="F20" s="263"/>
      <c r="I20" s="262" t="s">
        <v>337</v>
      </c>
      <c r="J20" s="263"/>
      <c r="M20" s="254" t="s">
        <v>338</v>
      </c>
      <c r="N20" s="255"/>
      <c r="Q20" s="254" t="s">
        <v>339</v>
      </c>
      <c r="R20" s="255"/>
      <c r="U20" s="262" t="s">
        <v>315</v>
      </c>
      <c r="V20" s="263"/>
      <c r="Y20" s="262" t="s">
        <v>340</v>
      </c>
      <c r="Z20" s="263"/>
      <c r="AC20" s="262" t="s">
        <v>341</v>
      </c>
      <c r="AD20" s="263"/>
      <c r="AG20" s="262" t="s">
        <v>321</v>
      </c>
      <c r="AH20" s="263"/>
      <c r="AK20" s="262" t="s">
        <v>342</v>
      </c>
      <c r="AL20" s="263"/>
      <c r="AO20" s="262" t="s">
        <v>329</v>
      </c>
      <c r="AP20" s="263"/>
      <c r="AS20" s="262" t="s">
        <v>303</v>
      </c>
      <c r="AT20" s="263"/>
      <c r="AW20" s="262" t="s">
        <v>343</v>
      </c>
      <c r="AX20" s="263"/>
      <c r="BA20" s="262" t="s">
        <v>344</v>
      </c>
      <c r="BB20" s="263"/>
      <c r="BE20" s="262" t="s">
        <v>345</v>
      </c>
      <c r="BF20" s="263"/>
      <c r="BI20" s="262" t="s">
        <v>311</v>
      </c>
      <c r="BJ20" s="263"/>
      <c r="BM20" s="285" t="s">
        <v>346</v>
      </c>
      <c r="BN20" s="286"/>
      <c r="BQ20" s="262" t="s">
        <v>308</v>
      </c>
      <c r="BR20" s="263"/>
      <c r="BU20" s="262" t="s">
        <v>347</v>
      </c>
      <c r="BV20" s="263"/>
      <c r="BY20" s="262" t="s">
        <v>348</v>
      </c>
      <c r="BZ20" s="263"/>
      <c r="CC20" s="262" t="s">
        <v>312</v>
      </c>
      <c r="CD20" s="263"/>
      <c r="CG20" s="262" t="s">
        <v>349</v>
      </c>
      <c r="CH20" s="263"/>
      <c r="CK20" s="262" t="s">
        <v>304</v>
      </c>
      <c r="CL20" s="263"/>
      <c r="CN20" s="8"/>
      <c r="CO20" s="341"/>
      <c r="CP20" s="341"/>
      <c r="CQ20" s="8"/>
      <c r="CR20" s="8"/>
      <c r="CS20" s="340"/>
      <c r="CT20" s="340"/>
    </row>
    <row r="21" spans="5:98" ht="13.5">
      <c r="E21" s="264"/>
      <c r="F21" s="265"/>
      <c r="I21" s="264"/>
      <c r="J21" s="265"/>
      <c r="M21" s="256"/>
      <c r="N21" s="257"/>
      <c r="Q21" s="256"/>
      <c r="R21" s="257"/>
      <c r="U21" s="264"/>
      <c r="V21" s="265"/>
      <c r="Y21" s="264"/>
      <c r="Z21" s="265"/>
      <c r="AC21" s="264"/>
      <c r="AD21" s="265"/>
      <c r="AG21" s="264"/>
      <c r="AH21" s="265"/>
      <c r="AK21" s="264"/>
      <c r="AL21" s="265"/>
      <c r="AO21" s="264"/>
      <c r="AP21" s="265"/>
      <c r="AS21" s="264"/>
      <c r="AT21" s="265"/>
      <c r="AW21" s="264"/>
      <c r="AX21" s="265"/>
      <c r="BA21" s="264"/>
      <c r="BB21" s="265"/>
      <c r="BE21" s="264"/>
      <c r="BF21" s="265"/>
      <c r="BI21" s="264"/>
      <c r="BJ21" s="265"/>
      <c r="BM21" s="287"/>
      <c r="BN21" s="288"/>
      <c r="BQ21" s="264"/>
      <c r="BR21" s="265"/>
      <c r="BU21" s="264"/>
      <c r="BV21" s="265"/>
      <c r="BY21" s="264"/>
      <c r="BZ21" s="265"/>
      <c r="CC21" s="264"/>
      <c r="CD21" s="265"/>
      <c r="CG21" s="264"/>
      <c r="CH21" s="265"/>
      <c r="CK21" s="264"/>
      <c r="CL21" s="265"/>
      <c r="CN21" s="8"/>
      <c r="CO21" s="341"/>
      <c r="CP21" s="341"/>
      <c r="CQ21" s="8"/>
      <c r="CR21" s="8"/>
      <c r="CS21" s="340"/>
      <c r="CT21" s="340"/>
    </row>
    <row r="22" spans="5:98" ht="13.5">
      <c r="E22" s="264"/>
      <c r="F22" s="265"/>
      <c r="I22" s="264"/>
      <c r="J22" s="265"/>
      <c r="M22" s="256"/>
      <c r="N22" s="257"/>
      <c r="Q22" s="256"/>
      <c r="R22" s="257"/>
      <c r="U22" s="264"/>
      <c r="V22" s="265"/>
      <c r="Y22" s="264"/>
      <c r="Z22" s="265"/>
      <c r="AC22" s="264"/>
      <c r="AD22" s="265"/>
      <c r="AG22" s="264"/>
      <c r="AH22" s="265"/>
      <c r="AK22" s="264"/>
      <c r="AL22" s="265"/>
      <c r="AO22" s="264"/>
      <c r="AP22" s="265"/>
      <c r="AS22" s="264"/>
      <c r="AT22" s="265"/>
      <c r="AW22" s="264"/>
      <c r="AX22" s="265"/>
      <c r="BA22" s="264"/>
      <c r="BB22" s="265"/>
      <c r="BE22" s="264"/>
      <c r="BF22" s="265"/>
      <c r="BI22" s="264"/>
      <c r="BJ22" s="265"/>
      <c r="BM22" s="287"/>
      <c r="BN22" s="288"/>
      <c r="BQ22" s="264"/>
      <c r="BR22" s="265"/>
      <c r="BU22" s="264"/>
      <c r="BV22" s="265"/>
      <c r="BY22" s="264"/>
      <c r="BZ22" s="265"/>
      <c r="CC22" s="264"/>
      <c r="CD22" s="265"/>
      <c r="CG22" s="264"/>
      <c r="CH22" s="265"/>
      <c r="CK22" s="264"/>
      <c r="CL22" s="265"/>
      <c r="CN22" s="8"/>
      <c r="CO22" s="341"/>
      <c r="CP22" s="341"/>
      <c r="CQ22" s="8"/>
      <c r="CR22" s="8"/>
      <c r="CS22" s="340"/>
      <c r="CT22" s="340"/>
    </row>
    <row r="23" spans="5:98" ht="13.5">
      <c r="E23" s="264"/>
      <c r="F23" s="265"/>
      <c r="I23" s="264"/>
      <c r="J23" s="265"/>
      <c r="M23" s="256"/>
      <c r="N23" s="257"/>
      <c r="Q23" s="256"/>
      <c r="R23" s="257"/>
      <c r="U23" s="264"/>
      <c r="V23" s="265"/>
      <c r="Y23" s="264"/>
      <c r="Z23" s="265"/>
      <c r="AC23" s="264"/>
      <c r="AD23" s="265"/>
      <c r="AG23" s="264"/>
      <c r="AH23" s="265"/>
      <c r="AK23" s="264"/>
      <c r="AL23" s="265"/>
      <c r="AO23" s="264"/>
      <c r="AP23" s="265"/>
      <c r="AS23" s="264"/>
      <c r="AT23" s="265"/>
      <c r="AW23" s="264"/>
      <c r="AX23" s="265"/>
      <c r="BA23" s="264"/>
      <c r="BB23" s="265"/>
      <c r="BE23" s="264"/>
      <c r="BF23" s="265"/>
      <c r="BI23" s="264"/>
      <c r="BJ23" s="265"/>
      <c r="BM23" s="287"/>
      <c r="BN23" s="288"/>
      <c r="BQ23" s="264"/>
      <c r="BR23" s="265"/>
      <c r="BU23" s="264"/>
      <c r="BV23" s="265"/>
      <c r="BY23" s="264"/>
      <c r="BZ23" s="265"/>
      <c r="CC23" s="264"/>
      <c r="CD23" s="265"/>
      <c r="CG23" s="264"/>
      <c r="CH23" s="265"/>
      <c r="CK23" s="264"/>
      <c r="CL23" s="265"/>
      <c r="CN23" s="8"/>
      <c r="CO23" s="341"/>
      <c r="CP23" s="341"/>
      <c r="CQ23" s="8"/>
      <c r="CR23" s="8"/>
      <c r="CS23" s="340"/>
      <c r="CT23" s="340"/>
    </row>
    <row r="24" spans="5:98" ht="13.5">
      <c r="E24" s="264"/>
      <c r="F24" s="265"/>
      <c r="I24" s="264"/>
      <c r="J24" s="265"/>
      <c r="M24" s="256"/>
      <c r="N24" s="257"/>
      <c r="Q24" s="256"/>
      <c r="R24" s="257"/>
      <c r="U24" s="264"/>
      <c r="V24" s="265"/>
      <c r="Y24" s="264"/>
      <c r="Z24" s="265"/>
      <c r="AC24" s="264"/>
      <c r="AD24" s="265"/>
      <c r="AG24" s="264"/>
      <c r="AH24" s="265"/>
      <c r="AK24" s="264"/>
      <c r="AL24" s="265"/>
      <c r="AO24" s="264"/>
      <c r="AP24" s="265"/>
      <c r="AS24" s="264"/>
      <c r="AT24" s="265"/>
      <c r="AW24" s="264"/>
      <c r="AX24" s="265"/>
      <c r="BA24" s="264"/>
      <c r="BB24" s="265"/>
      <c r="BE24" s="264"/>
      <c r="BF24" s="265"/>
      <c r="BI24" s="264"/>
      <c r="BJ24" s="265"/>
      <c r="BM24" s="287"/>
      <c r="BN24" s="288"/>
      <c r="BQ24" s="264"/>
      <c r="BR24" s="265"/>
      <c r="BU24" s="264"/>
      <c r="BV24" s="265"/>
      <c r="BY24" s="264"/>
      <c r="BZ24" s="265"/>
      <c r="CC24" s="264"/>
      <c r="CD24" s="265"/>
      <c r="CG24" s="264"/>
      <c r="CH24" s="265"/>
      <c r="CK24" s="264"/>
      <c r="CL24" s="265"/>
      <c r="CN24" s="8"/>
      <c r="CO24" s="341"/>
      <c r="CP24" s="341"/>
      <c r="CQ24" s="8"/>
      <c r="CR24" s="8"/>
      <c r="CS24" s="340"/>
      <c r="CT24" s="340"/>
    </row>
    <row r="25" spans="5:98" ht="13.5">
      <c r="E25" s="264"/>
      <c r="F25" s="265"/>
      <c r="I25" s="264"/>
      <c r="J25" s="265"/>
      <c r="M25" s="256"/>
      <c r="N25" s="257"/>
      <c r="Q25" s="256"/>
      <c r="R25" s="257"/>
      <c r="U25" s="264"/>
      <c r="V25" s="265"/>
      <c r="Y25" s="264"/>
      <c r="Z25" s="265"/>
      <c r="AC25" s="264"/>
      <c r="AD25" s="265"/>
      <c r="AG25" s="264"/>
      <c r="AH25" s="265"/>
      <c r="AK25" s="264"/>
      <c r="AL25" s="265"/>
      <c r="AO25" s="264"/>
      <c r="AP25" s="265"/>
      <c r="AS25" s="264"/>
      <c r="AT25" s="265"/>
      <c r="AW25" s="264"/>
      <c r="AX25" s="265"/>
      <c r="BA25" s="264"/>
      <c r="BB25" s="265"/>
      <c r="BE25" s="264"/>
      <c r="BF25" s="265"/>
      <c r="BI25" s="264"/>
      <c r="BJ25" s="265"/>
      <c r="BM25" s="287"/>
      <c r="BN25" s="288"/>
      <c r="BQ25" s="264"/>
      <c r="BR25" s="265"/>
      <c r="BU25" s="264"/>
      <c r="BV25" s="265"/>
      <c r="BY25" s="264"/>
      <c r="BZ25" s="265"/>
      <c r="CC25" s="264"/>
      <c r="CD25" s="265"/>
      <c r="CG25" s="264"/>
      <c r="CH25" s="265"/>
      <c r="CK25" s="264"/>
      <c r="CL25" s="265"/>
      <c r="CN25" s="8"/>
      <c r="CO25" s="341"/>
      <c r="CP25" s="341"/>
      <c r="CQ25" s="8"/>
      <c r="CR25" s="8"/>
      <c r="CS25" s="340"/>
      <c r="CT25" s="340"/>
    </row>
    <row r="26" spans="5:98" ht="13.5">
      <c r="E26" s="264"/>
      <c r="F26" s="265"/>
      <c r="I26" s="264"/>
      <c r="J26" s="265"/>
      <c r="M26" s="256"/>
      <c r="N26" s="257"/>
      <c r="Q26" s="256"/>
      <c r="R26" s="257"/>
      <c r="U26" s="264"/>
      <c r="V26" s="265"/>
      <c r="Y26" s="264"/>
      <c r="Z26" s="265"/>
      <c r="AC26" s="264"/>
      <c r="AD26" s="265"/>
      <c r="AG26" s="264"/>
      <c r="AH26" s="265"/>
      <c r="AK26" s="264"/>
      <c r="AL26" s="265"/>
      <c r="AO26" s="264"/>
      <c r="AP26" s="265"/>
      <c r="AS26" s="264"/>
      <c r="AT26" s="265"/>
      <c r="AW26" s="264"/>
      <c r="AX26" s="265"/>
      <c r="BA26" s="264"/>
      <c r="BB26" s="265"/>
      <c r="BE26" s="264"/>
      <c r="BF26" s="265"/>
      <c r="BI26" s="264"/>
      <c r="BJ26" s="265"/>
      <c r="BM26" s="287"/>
      <c r="BN26" s="288"/>
      <c r="BQ26" s="264"/>
      <c r="BR26" s="265"/>
      <c r="BU26" s="264"/>
      <c r="BV26" s="265"/>
      <c r="BY26" s="264"/>
      <c r="BZ26" s="265"/>
      <c r="CC26" s="264"/>
      <c r="CD26" s="265"/>
      <c r="CG26" s="264"/>
      <c r="CH26" s="265"/>
      <c r="CK26" s="264"/>
      <c r="CL26" s="265"/>
      <c r="CN26" s="8"/>
      <c r="CO26" s="341"/>
      <c r="CP26" s="341"/>
      <c r="CQ26" s="8"/>
      <c r="CR26" s="8"/>
      <c r="CS26" s="340"/>
      <c r="CT26" s="340"/>
    </row>
    <row r="27" spans="5:98" ht="13.5">
      <c r="E27" s="264"/>
      <c r="F27" s="265"/>
      <c r="I27" s="264"/>
      <c r="J27" s="265"/>
      <c r="M27" s="256"/>
      <c r="N27" s="257"/>
      <c r="Q27" s="256"/>
      <c r="R27" s="257"/>
      <c r="U27" s="264"/>
      <c r="V27" s="265"/>
      <c r="Y27" s="264"/>
      <c r="Z27" s="265"/>
      <c r="AC27" s="264"/>
      <c r="AD27" s="265"/>
      <c r="AG27" s="264"/>
      <c r="AH27" s="265"/>
      <c r="AK27" s="264"/>
      <c r="AL27" s="265"/>
      <c r="AO27" s="264"/>
      <c r="AP27" s="265"/>
      <c r="AS27" s="264"/>
      <c r="AT27" s="265"/>
      <c r="AW27" s="264"/>
      <c r="AX27" s="265"/>
      <c r="BA27" s="264"/>
      <c r="BB27" s="265"/>
      <c r="BE27" s="264"/>
      <c r="BF27" s="265"/>
      <c r="BI27" s="264"/>
      <c r="BJ27" s="265"/>
      <c r="BM27" s="287"/>
      <c r="BN27" s="288"/>
      <c r="BQ27" s="264"/>
      <c r="BR27" s="265"/>
      <c r="BU27" s="264"/>
      <c r="BV27" s="265"/>
      <c r="BY27" s="264"/>
      <c r="BZ27" s="265"/>
      <c r="CC27" s="264"/>
      <c r="CD27" s="265"/>
      <c r="CG27" s="264"/>
      <c r="CH27" s="265"/>
      <c r="CK27" s="264"/>
      <c r="CL27" s="265"/>
      <c r="CN27" s="8"/>
      <c r="CO27" s="341"/>
      <c r="CP27" s="341"/>
      <c r="CQ27" s="8"/>
      <c r="CR27" s="8"/>
      <c r="CS27" s="340"/>
      <c r="CT27" s="340"/>
    </row>
    <row r="28" spans="5:98" ht="13.5">
      <c r="E28" s="266"/>
      <c r="F28" s="267"/>
      <c r="I28" s="266"/>
      <c r="J28" s="267"/>
      <c r="M28" s="258"/>
      <c r="N28" s="259"/>
      <c r="Q28" s="258"/>
      <c r="R28" s="259"/>
      <c r="U28" s="266"/>
      <c r="V28" s="267"/>
      <c r="Y28" s="266"/>
      <c r="Z28" s="267"/>
      <c r="AC28" s="266"/>
      <c r="AD28" s="267"/>
      <c r="AG28" s="266"/>
      <c r="AH28" s="267"/>
      <c r="AK28" s="266"/>
      <c r="AL28" s="267"/>
      <c r="AO28" s="266"/>
      <c r="AP28" s="267"/>
      <c r="AS28" s="266"/>
      <c r="AT28" s="267"/>
      <c r="AW28" s="266"/>
      <c r="AX28" s="267"/>
      <c r="BA28" s="266"/>
      <c r="BB28" s="267"/>
      <c r="BE28" s="266"/>
      <c r="BF28" s="267"/>
      <c r="BI28" s="266"/>
      <c r="BJ28" s="267"/>
      <c r="BM28" s="289"/>
      <c r="BN28" s="290"/>
      <c r="BQ28" s="266"/>
      <c r="BR28" s="267"/>
      <c r="BU28" s="266"/>
      <c r="BV28" s="267"/>
      <c r="BY28" s="266"/>
      <c r="BZ28" s="267"/>
      <c r="CC28" s="266"/>
      <c r="CD28" s="267"/>
      <c r="CG28" s="266"/>
      <c r="CH28" s="267"/>
      <c r="CK28" s="266"/>
      <c r="CL28" s="267"/>
      <c r="CN28" s="8"/>
      <c r="CO28" s="341"/>
      <c r="CP28" s="341"/>
      <c r="CQ28" s="8"/>
      <c r="CR28" s="8"/>
      <c r="CS28" s="340"/>
      <c r="CT28" s="340"/>
    </row>
  </sheetData>
  <sheetProtection/>
  <mergeCells count="84">
    <mergeCell ref="CC12:CD12"/>
    <mergeCell ref="CG12:CH12"/>
    <mergeCell ref="CE10:CF10"/>
    <mergeCell ref="CK10:CL10"/>
    <mergeCell ref="BQ12:BR12"/>
    <mergeCell ref="BU12:BV12"/>
    <mergeCell ref="BS10:BT10"/>
    <mergeCell ref="BY10:BZ10"/>
    <mergeCell ref="BE12:BF12"/>
    <mergeCell ref="BI12:BJ12"/>
    <mergeCell ref="BG10:BH10"/>
    <mergeCell ref="BM10:BN10"/>
    <mergeCell ref="AO12:AP12"/>
    <mergeCell ref="AS12:AT12"/>
    <mergeCell ref="AW12:AX12"/>
    <mergeCell ref="BA12:BB12"/>
    <mergeCell ref="AC10:AD10"/>
    <mergeCell ref="AI10:AJ10"/>
    <mergeCell ref="AG12:AH12"/>
    <mergeCell ref="AK12:AL12"/>
    <mergeCell ref="Q10:R10"/>
    <mergeCell ref="W10:X10"/>
    <mergeCell ref="U12:V12"/>
    <mergeCell ref="Y12:Z12"/>
    <mergeCell ref="E10:F10"/>
    <mergeCell ref="K10:L10"/>
    <mergeCell ref="I12:J12"/>
    <mergeCell ref="M12:N12"/>
    <mergeCell ref="CG20:CH28"/>
    <mergeCell ref="CK20:CL28"/>
    <mergeCell ref="CO20:CP28"/>
    <mergeCell ref="CG15:CH19"/>
    <mergeCell ref="CK15:CL19"/>
    <mergeCell ref="CS20:CT28"/>
    <mergeCell ref="BI15:BJ19"/>
    <mergeCell ref="BM20:BN28"/>
    <mergeCell ref="BQ15:BR19"/>
    <mergeCell ref="BY15:BZ19"/>
    <mergeCell ref="BU15:BV19"/>
    <mergeCell ref="CC15:CD19"/>
    <mergeCell ref="BQ20:BR28"/>
    <mergeCell ref="BU20:BV28"/>
    <mergeCell ref="BY20:BZ28"/>
    <mergeCell ref="CC20:CD28"/>
    <mergeCell ref="AW15:AX19"/>
    <mergeCell ref="BE15:BF19"/>
    <mergeCell ref="BA15:BB19"/>
    <mergeCell ref="BM15:BN19"/>
    <mergeCell ref="BE20:BF28"/>
    <mergeCell ref="BI20:BJ28"/>
    <mergeCell ref="AS20:AT28"/>
    <mergeCell ref="AW20:AX28"/>
    <mergeCell ref="AS15:AT19"/>
    <mergeCell ref="BA20:BB28"/>
    <mergeCell ref="AK15:AL19"/>
    <mergeCell ref="AO15:AP19"/>
    <mergeCell ref="AC20:AD28"/>
    <mergeCell ref="AG20:AH28"/>
    <mergeCell ref="AK20:AL28"/>
    <mergeCell ref="AO20:AP28"/>
    <mergeCell ref="AC15:AD19"/>
    <mergeCell ref="AG15:AH19"/>
    <mergeCell ref="U15:V19"/>
    <mergeCell ref="U20:V28"/>
    <mergeCell ref="Y20:Z28"/>
    <mergeCell ref="Q15:R19"/>
    <mergeCell ref="B2:AM2"/>
    <mergeCell ref="B1:AM1"/>
    <mergeCell ref="E20:F28"/>
    <mergeCell ref="Y15:Z19"/>
    <mergeCell ref="I15:J19"/>
    <mergeCell ref="E15:F19"/>
    <mergeCell ref="I20:J28"/>
    <mergeCell ref="M15:N19"/>
    <mergeCell ref="M20:N28"/>
    <mergeCell ref="Q20:R28"/>
    <mergeCell ref="H8:I8"/>
    <mergeCell ref="T8:U8"/>
    <mergeCell ref="AF8:AG8"/>
    <mergeCell ref="AQ8:AR8"/>
    <mergeCell ref="AY8:AZ8"/>
    <mergeCell ref="BJ8:BK8"/>
    <mergeCell ref="BV8:BW8"/>
    <mergeCell ref="CH8:CI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2008-08-14T04:49:56Z</cp:lastPrinted>
  <dcterms:created xsi:type="dcterms:W3CDTF">2003-12-02T03:47:52Z</dcterms:created>
  <dcterms:modified xsi:type="dcterms:W3CDTF">2008-08-27T13:01:29Z</dcterms:modified>
  <cp:category/>
  <cp:version/>
  <cp:contentType/>
  <cp:contentStatus/>
</cp:coreProperties>
</file>